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isei2\Desktop\"/>
    </mc:Choice>
  </mc:AlternateContent>
  <workbookProtection workbookAlgorithmName="SHA-512" workbookHashValue="ihH6UzOHy+fkgrVMSdCGmdrarU8MX/+YPG5iNJk4LN5J/xI25UaG2FAgqSVEB8o27YJ54+pLlBb84vpe+ENMXQ==" workbookSaltValue="G1tl+O4fzlvToW5SGiE/T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<sst xmlns="http://schemas.openxmlformats.org/spreadsheetml/2006/main" count="228" uniqueCount="114">
  <si>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</si>
  <si>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</si>
  <si>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</si>
  <si>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</si>
  <si>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</si>
  <si>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</si>
  <si>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</si>
  <si>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</si>
  <si>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</si>
  <si>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</si>
  <si>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</si>
  <si>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</si>
  <si>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</si>
  <si>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</si>
  <si>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</si>
  <si>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</si>
  <si>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</si>
  <si>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</si>
  <si>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</si>
  <si>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</si>
  <si>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</si>
  <si>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</si>
  <si>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</si>
  <si>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</si>
  <si>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</si>
  <si>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</si>
  <si>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</si>
  <si>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</si>
  <si>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</si>
  <si>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</si>
  <si>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</si>
  <si>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</si>
  <si>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</si>
  <si>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</si>
  <si>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</si>
  <si>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</si>
  <si>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</si>
  <si>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</si>
  <si>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</si>
  <si>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</si>
  <si>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</si>
  <si>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</si>
  <si>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</si>
  <si>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</si>
  <si>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</si>
  <si>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</si>
  <si>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</si>
  <si>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</si>
  <si>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</si>
  <si>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</si>
  <si>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</si>
  <si>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</si>
  <si>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</si>
  <si>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</si>
  <si>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</si>
  <si>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</si>
  <si>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</si>
  <si>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</si>
  <si>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</si>
  <si>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</si>
  <si>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</si>
  <si>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</si>
  <si>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</si>
  <si>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</si>
  <si>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</si>
  <si>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</si>
  <si>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</si>
  <si>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</si>
  <si>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</si>
  <si>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</si>
  <si>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</si>
  <si>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</si>
  <si>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</si>
  <si>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</si>
  <si>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</si>
  <si>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</si>
  <si>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</si>
  <si>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</si>
  <si>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</si>
  <si>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</si>
  <si>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</si>
  <si>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</si>
  <si>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</si>
  <si>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</si>
  <si>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</si>
  <si>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</si>
  <si>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</si>
  <si>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</si>
  <si>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</si>
  <si>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</si>
  <si>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</si>
  <si>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</si>
  <si>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</si>
  <si>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</si>
  <si>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</si>
  <si>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</si>
  <si>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</si>
  <si>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</si>
  <si>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鹿島市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</si>
  <si>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</si>
  <si>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</si>
  <si>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</si>
  <si>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</si>
  <si>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</si>
  <si>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</si>
  <si>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</si>
  <si>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</si>
  <si>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</si>
  <si>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</si>
  <si>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</si>
  <si>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</si>
  <si>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昭和６１年度の事業開始以来、３３年が経過しているが、事業進捗率（面積ベース）は５０％と低いため、施設利用率が類似団体平均値を下回っている。
　今後は汚水事業区域を縮小するとともに、官民連携手法（設計・施工一括発注）などの導入による事業進捗の促進で事業の健全性の向上を目指す。
　また、公営企業会計の導入などを進め、平成２８年度に策定した経営戦略と共に経営状況のさらなる再検証を行ない、効率性を向上を目指す。</t>
    <phoneticPr fontId="4"/>
  </si>
  <si>
    <t xml:space="preserve"> 現在、平成２８年度に策定したストックマネジメント計画に基づいて、計画的な更新事業と点検調査事業を実施しており、持続可能な下水道事業の推進を進めている。
　今後は上記計画の定期的な進行状況の管理、適切な時期での計画の精査を行い、施設全体の長寿命化とリスクマネジメントを進めていく。</t>
    <phoneticPr fontId="4"/>
  </si>
  <si>
    <t xml:space="preserve"> 本市の公共下水道事業は、雨水対策を優先して行ってきたため、汚水事業の進捗状況が遅く、浄化センターなどへの投資に見合う十分な汚水量を確保できていないことが、収益的収支比率・経費回収率・汚水処理原価・施設利用率の悪化につながっているものと分析する。
  経営の健全化につながる早期概成を目指し接続区域拡大のための工事推進と、大口排水事業者の接続推進になるような多角的な事業運営を進める。また、公営企業会計の導入を進め、経営の可視化により、さらに効率化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</si>
</sst>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9A-4452-9000-B99D916AC88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2A9A-4452-9000-B99D916AC88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36.42</c:v>
                </c:pt>
                <c:pt idx="1">
                  <c:v>36.58</c:v>
                </c:pt>
                <c:pt idx="2">
                  <c:v>37.6</c:v>
                </c:pt>
                <c:pt idx="3">
                  <c:v>38.24</c:v>
                </c:pt>
                <c:pt idx="4">
                  <c:v>42.03</c:v>
                </c:pt>
              </c:numCache>
            </c:numRef>
          </c:val>
          <c:extLst>
            <c:ext xmlns:c16="http://schemas.microsoft.com/office/drawing/2014/chart" uri="{C3380CC4-5D6E-409C-BE32-E72D297353CC}">
              <c16:uniqueId val="{00000000-D030-4AAD-9C4A-258251D43B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D030-4AAD-9C4A-258251D43B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69.92</c:v>
                </c:pt>
                <c:pt idx="1">
                  <c:v>74.23</c:v>
                </c:pt>
                <c:pt idx="2">
                  <c:v>71.67</c:v>
                </c:pt>
                <c:pt idx="3">
                  <c:v>71.56</c:v>
                </c:pt>
                <c:pt idx="4">
                  <c:v>73.09</c:v>
                </c:pt>
              </c:numCache>
            </c:numRef>
          </c:val>
          <c:extLst>
            <c:ext xmlns:c16="http://schemas.microsoft.com/office/drawing/2014/chart" uri="{C3380CC4-5D6E-409C-BE32-E72D297353CC}">
              <c16:uniqueId val="{00000000-71FF-445F-A708-53C43DC6AB5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71FF-445F-A708-53C43DC6AB5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89.9</c:v>
                </c:pt>
                <c:pt idx="1">
                  <c:v>91.3</c:v>
                </c:pt>
                <c:pt idx="2">
                  <c:v>96.63</c:v>
                </c:pt>
                <c:pt idx="3">
                  <c:v>86.61</c:v>
                </c:pt>
                <c:pt idx="4">
                  <c:v>89.14</c:v>
                </c:pt>
              </c:numCache>
            </c:numRef>
          </c:val>
          <c:extLst>
            <c:ext xmlns:c16="http://schemas.microsoft.com/office/drawing/2014/chart" uri="{C3380CC4-5D6E-409C-BE32-E72D297353CC}">
              <c16:uniqueId val="{00000000-9D11-48C8-99E1-B871F7AAE04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11-48C8-99E1-B871F7AAE04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A2-461B-8882-9F42BAA2DAF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A2-461B-8882-9F42BAA2DAF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79-4490-949B-3FC4D588D99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79-4490-949B-3FC4D588D99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C2-4E1F-9D5A-3502DBB91E5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C2-4E1F-9D5A-3502DBB91E5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D0-412B-BFE7-5DD1ED9061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D0-412B-BFE7-5DD1ED9061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597.29999999999995</c:v>
                </c:pt>
                <c:pt idx="1">
                  <c:v>579.82000000000005</c:v>
                </c:pt>
                <c:pt idx="2">
                  <c:v>58.91</c:v>
                </c:pt>
                <c:pt idx="3">
                  <c:v>575.29999999999995</c:v>
                </c:pt>
                <c:pt idx="4">
                  <c:v>185.54</c:v>
                </c:pt>
              </c:numCache>
            </c:numRef>
          </c:val>
          <c:extLst>
            <c:ext xmlns:c16="http://schemas.microsoft.com/office/drawing/2014/chart" uri="{C3380CC4-5D6E-409C-BE32-E72D297353CC}">
              <c16:uniqueId val="{00000000-1429-4263-BEBA-73594C079E8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1429-4263-BEBA-73594C079E8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65.02</c:v>
                </c:pt>
                <c:pt idx="1">
                  <c:v>62.03</c:v>
                </c:pt>
                <c:pt idx="2">
                  <c:v>87.03</c:v>
                </c:pt>
                <c:pt idx="3">
                  <c:v>62.09</c:v>
                </c:pt>
                <c:pt idx="4">
                  <c:v>69.47</c:v>
                </c:pt>
              </c:numCache>
            </c:numRef>
          </c:val>
          <c:extLst>
            <c:ext xmlns:c16="http://schemas.microsoft.com/office/drawing/2014/chart" uri="{C3380CC4-5D6E-409C-BE32-E72D297353CC}">
              <c16:uniqueId val="{00000000-93F5-43FA-ACEB-1A12C32335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93F5-43FA-ACEB-1A12C32335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253.11</c:v>
                </c:pt>
                <c:pt idx="1">
                  <c:v>265.05</c:v>
                </c:pt>
                <c:pt idx="2">
                  <c:v>188.28</c:v>
                </c:pt>
                <c:pt idx="3">
                  <c:v>263.02</c:v>
                </c:pt>
                <c:pt idx="4">
                  <c:v>236.91</c:v>
                </c:pt>
              </c:numCache>
            </c:numRef>
          </c:val>
          <c:extLst>
            <c:ext xmlns:c16="http://schemas.microsoft.com/office/drawing/2014/chart" uri="{C3380CC4-5D6E-409C-BE32-E72D297353CC}">
              <c16:uniqueId val="{00000000-06D9-4BF1-A147-CC86EBD3205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06D9-4BF1-A147-CC86EBD3205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佐賀県　鹿島市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29351</v>
      </c>
      <c r="AM8" s="68"/>
      <c r="AN8" s="68"/>
      <c r="AO8" s="68"/>
      <c r="AP8" s="68"/>
      <c r="AQ8" s="68"/>
      <c r="AR8" s="68"/>
      <c r="AS8" s="68"/>
      <c r="AT8" s="67">
        <f>データ!T6</f>
        <v>112.12</v>
      </c>
      <c r="AU8" s="67"/>
      <c r="AV8" s="67"/>
      <c r="AW8" s="67"/>
      <c r="AX8" s="67"/>
      <c r="AY8" s="67"/>
      <c r="AZ8" s="67"/>
      <c r="BA8" s="67"/>
      <c r="BB8" s="67">
        <f>データ!U6</f>
        <v>261.77999999999997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38.58</v>
      </c>
      <c r="Q10" s="67"/>
      <c r="R10" s="67"/>
      <c r="S10" s="67"/>
      <c r="T10" s="67"/>
      <c r="U10" s="67"/>
      <c r="V10" s="67"/>
      <c r="W10" s="67">
        <f>データ!Q6</f>
        <v>90.94</v>
      </c>
      <c r="X10" s="67"/>
      <c r="Y10" s="67"/>
      <c r="Z10" s="67"/>
      <c r="AA10" s="67"/>
      <c r="AB10" s="67"/>
      <c r="AC10" s="67"/>
      <c r="AD10" s="68">
        <f>データ!R6</f>
        <v>2592</v>
      </c>
      <c r="AE10" s="68"/>
      <c r="AF10" s="68"/>
      <c r="AG10" s="68"/>
      <c r="AH10" s="68"/>
      <c r="AI10" s="68"/>
      <c r="AJ10" s="68"/>
      <c r="AK10" s="2"/>
      <c r="AL10" s="68">
        <f>データ!V6</f>
        <v>11255</v>
      </c>
      <c r="AM10" s="68"/>
      <c r="AN10" s="68"/>
      <c r="AO10" s="68"/>
      <c r="AP10" s="68"/>
      <c r="AQ10" s="68"/>
      <c r="AR10" s="68"/>
      <c r="AS10" s="68"/>
      <c r="AT10" s="67">
        <f>データ!W6</f>
        <v>3.34</v>
      </c>
      <c r="AU10" s="67"/>
      <c r="AV10" s="67"/>
      <c r="AW10" s="67"/>
      <c r="AX10" s="67"/>
      <c r="AY10" s="67"/>
      <c r="AZ10" s="67"/>
      <c r="BA10" s="67"/>
      <c r="BB10" s="67">
        <f>データ!X6</f>
        <v>3369.76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IK42oKw52fyGfRyQoyN0540RM7FzKIK2AkFoHGop4yJo1qdfXc0qEDfWFtn9qhWSJrz6pHP8hI/Ob/jyiaIxvQ==" saltValue="yaLhvgyNCxvfl7VtpMMA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412074</v>
      </c>
      <c r="D6" s="33">
        <f t="shared" si="3"/>
        <v>47</v>
      </c>
      <c r="E6" s="33">
        <f t="shared" si="3"/>
        <v>17</v>
      </c>
      <c r="F6" s="33">
        <f t="shared" si="3"/>
        <v>1</v>
      </c>
      <c r="G6" s="33">
        <f t="shared" si="3"/>
        <v>0</v>
      </c>
      <c r="H6" s="33" t="str">
        <f t="shared" si="3"/>
        <v>佐賀県　鹿島市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38.58</v>
      </c>
      <c r="Q6" s="34">
        <f t="shared" si="3"/>
        <v>90.94</v>
      </c>
      <c r="R6" s="34">
        <f t="shared" si="3"/>
        <v>2592</v>
      </c>
      <c r="S6" s="34">
        <f t="shared" si="3"/>
        <v>29351</v>
      </c>
      <c r="T6" s="34">
        <f t="shared" si="3"/>
        <v>112.12</v>
      </c>
      <c r="U6" s="34">
        <f t="shared" si="3"/>
        <v>261.77999999999997</v>
      </c>
      <c r="V6" s="34">
        <f t="shared" si="3"/>
        <v>11255</v>
      </c>
      <c r="W6" s="34">
        <f t="shared" si="3"/>
        <v>3.34</v>
      </c>
      <c r="X6" s="34">
        <f t="shared" si="3"/>
        <v>3369.76</v>
      </c>
      <c r="Y6" s="35">
        <f>IF(Y7="",NA(),Y7)</f>
        <v>89.9</v>
      </c>
      <c r="Z6" s="35">
        <f t="shared" ref="Z6:AH6" si="4">IF(Z7="",NA(),Z7)</f>
        <v>91.3</v>
      </c>
      <c r="AA6" s="35">
        <f t="shared" si="4"/>
        <v>96.63</v>
      </c>
      <c r="AB6" s="35">
        <f t="shared" si="4"/>
        <v>86.61</v>
      </c>
      <c r="AC6" s="35">
        <f t="shared" si="4"/>
        <v>89.14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597.29999999999995</v>
      </c>
      <c r="BG6" s="35">
        <f t="shared" ref="BG6:BO6" si="7">IF(BG7="",NA(),BG7)</f>
        <v>579.82000000000005</v>
      </c>
      <c r="BH6" s="35">
        <f t="shared" si="7"/>
        <v>58.91</v>
      </c>
      <c r="BI6" s="35">
        <f t="shared" si="7"/>
        <v>575.29999999999995</v>
      </c>
      <c r="BJ6" s="35">
        <f t="shared" si="7"/>
        <v>185.54</v>
      </c>
      <c r="BK6" s="35">
        <f t="shared" si="7"/>
        <v>1136.5</v>
      </c>
      <c r="BL6" s="35">
        <f t="shared" si="7"/>
        <v>1118.56</v>
      </c>
      <c r="BM6" s="35">
        <f t="shared" si="7"/>
        <v>1111.31</v>
      </c>
      <c r="BN6" s="35">
        <f t="shared" si="7"/>
        <v>966.33</v>
      </c>
      <c r="BO6" s="35">
        <f t="shared" si="7"/>
        <v>958.81</v>
      </c>
      <c r="BP6" s="34" t="str">
        <f>IF(BP7="","",IF(BP7="-","【-】","【"&amp;SUBSTITUTE(TEXT(BP7,"#,##0.00"),"-","△")&amp;"】"))</f>
        <v>【682.78】</v>
      </c>
      <c r="BQ6" s="35">
        <f>IF(BQ7="",NA(),BQ7)</f>
        <v>65.02</v>
      </c>
      <c r="BR6" s="35">
        <f t="shared" ref="BR6:BZ6" si="8">IF(BR7="",NA(),BR7)</f>
        <v>62.03</v>
      </c>
      <c r="BS6" s="35">
        <f t="shared" si="8"/>
        <v>87.03</v>
      </c>
      <c r="BT6" s="35">
        <f t="shared" si="8"/>
        <v>62.09</v>
      </c>
      <c r="BU6" s="35">
        <f t="shared" si="8"/>
        <v>69.47</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253.11</v>
      </c>
      <c r="CC6" s="35">
        <f t="shared" ref="CC6:CK6" si="9">IF(CC7="",NA(),CC7)</f>
        <v>265.05</v>
      </c>
      <c r="CD6" s="35">
        <f t="shared" si="9"/>
        <v>188.28</v>
      </c>
      <c r="CE6" s="35">
        <f t="shared" si="9"/>
        <v>263.02</v>
      </c>
      <c r="CF6" s="35">
        <f t="shared" si="9"/>
        <v>236.91</v>
      </c>
      <c r="CG6" s="35">
        <f t="shared" si="9"/>
        <v>217.82</v>
      </c>
      <c r="CH6" s="35">
        <f t="shared" si="9"/>
        <v>215.28</v>
      </c>
      <c r="CI6" s="35">
        <f t="shared" si="9"/>
        <v>207.96</v>
      </c>
      <c r="CJ6" s="35">
        <f t="shared" si="9"/>
        <v>194.31</v>
      </c>
      <c r="CK6" s="35">
        <f t="shared" si="9"/>
        <v>190.99</v>
      </c>
      <c r="CL6" s="34" t="str">
        <f>IF(CL7="","",IF(CL7="-","【-】","【"&amp;SUBSTITUTE(TEXT(CL7,"#,##0.00"),"-","△")&amp;"】"))</f>
        <v>【136.86】</v>
      </c>
      <c r="CM6" s="35">
        <f>IF(CM7="",NA(),CM7)</f>
        <v>36.42</v>
      </c>
      <c r="CN6" s="35">
        <f t="shared" ref="CN6:CV6" si="10">IF(CN7="",NA(),CN7)</f>
        <v>36.58</v>
      </c>
      <c r="CO6" s="35">
        <f t="shared" si="10"/>
        <v>37.6</v>
      </c>
      <c r="CP6" s="35">
        <f t="shared" si="10"/>
        <v>38.24</v>
      </c>
      <c r="CQ6" s="35">
        <f t="shared" si="10"/>
        <v>42.03</v>
      </c>
      <c r="CR6" s="35">
        <f t="shared" si="10"/>
        <v>54.44</v>
      </c>
      <c r="CS6" s="35">
        <f t="shared" si="10"/>
        <v>54.67</v>
      </c>
      <c r="CT6" s="35">
        <f t="shared" si="10"/>
        <v>53.51</v>
      </c>
      <c r="CU6" s="35">
        <f t="shared" si="10"/>
        <v>53.5</v>
      </c>
      <c r="CV6" s="35">
        <f t="shared" si="10"/>
        <v>52.58</v>
      </c>
      <c r="CW6" s="34" t="str">
        <f>IF(CW7="","",IF(CW7="-","【-】","【"&amp;SUBSTITUTE(TEXT(CW7,"#,##0.00"),"-","△")&amp;"】"))</f>
        <v>【58.98】</v>
      </c>
      <c r="CX6" s="35">
        <f>IF(CX7="",NA(),CX7)</f>
        <v>69.92</v>
      </c>
      <c r="CY6" s="35">
        <f t="shared" ref="CY6:DG6" si="11">IF(CY7="",NA(),CY7)</f>
        <v>74.23</v>
      </c>
      <c r="CZ6" s="35">
        <f t="shared" si="11"/>
        <v>71.67</v>
      </c>
      <c r="DA6" s="35">
        <f t="shared" si="11"/>
        <v>71.56</v>
      </c>
      <c r="DB6" s="35">
        <f t="shared" si="11"/>
        <v>73.09</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412074</v>
      </c>
      <c r="D7" s="37">
        <v>47</v>
      </c>
      <c r="E7" s="37">
        <v>17</v>
      </c>
      <c r="F7" s="37">
        <v>1</v>
      </c>
      <c r="G7" s="37">
        <v>0</v>
      </c>
      <c r="H7" s="37" t="s">
        <v>98</v>
      </c>
      <c r="I7" s="37" t="s">
        <v>99</v>
      </c>
      <c r="J7" s="37" t="s">
        <v>100</v>
      </c>
      <c r="K7" s="37" t="s">
        <v>101</v>
      </c>
      <c r="L7" s="37" t="s">
        <v>102</v>
      </c>
      <c r="M7" s="37" t="s">
        <v>103</v>
      </c>
      <c r="N7" s="38" t="s">
        <v>104</v>
      </c>
      <c r="O7" s="38" t="s">
        <v>105</v>
      </c>
      <c r="P7" s="38">
        <v>38.58</v>
      </c>
      <c r="Q7" s="38">
        <v>90.94</v>
      </c>
      <c r="R7" s="38">
        <v>2592</v>
      </c>
      <c r="S7" s="38">
        <v>29351</v>
      </c>
      <c r="T7" s="38">
        <v>112.12</v>
      </c>
      <c r="U7" s="38">
        <v>261.77999999999997</v>
      </c>
      <c r="V7" s="38">
        <v>11255</v>
      </c>
      <c r="W7" s="38">
        <v>3.34</v>
      </c>
      <c r="X7" s="38">
        <v>3369.76</v>
      </c>
      <c r="Y7" s="38">
        <v>89.9</v>
      </c>
      <c r="Z7" s="38">
        <v>91.3</v>
      </c>
      <c r="AA7" s="38">
        <v>96.63</v>
      </c>
      <c r="AB7" s="38">
        <v>86.61</v>
      </c>
      <c r="AC7" s="38">
        <v>89.14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597.29999999999995</v>
      </c>
      <c r="BG7" s="38">
        <v>579.82000000000005</v>
      </c>
      <c r="BH7" s="38">
        <v>58.91</v>
      </c>
      <c r="BI7" s="38">
        <v>575.29999999999995</v>
      </c>
      <c r="BJ7" s="38">
        <v>185.54</v>
      </c>
      <c r="BK7" s="38">
        <v>1136.5</v>
      </c>
      <c r="BL7" s="38">
        <v>1118.56</v>
      </c>
      <c r="BM7" s="38">
        <v>1111.31</v>
      </c>
      <c r="BN7" s="38">
        <v>966.33</v>
      </c>
      <c r="BO7" s="38">
        <v>958.81</v>
      </c>
      <c r="BP7" s="38">
        <v>682.78</v>
      </c>
      <c r="BQ7" s="38">
        <v>65.02</v>
      </c>
      <c r="BR7" s="38">
        <v>62.03</v>
      </c>
      <c r="BS7" s="38">
        <v>87.03</v>
      </c>
      <c r="BT7" s="38">
        <v>62.09</v>
      </c>
      <c r="BU7" s="38">
        <v>69.47</v>
      </c>
      <c r="BV7" s="38">
        <v>71.650000000000006</v>
      </c>
      <c r="BW7" s="38">
        <v>72.33</v>
      </c>
      <c r="BX7" s="38">
        <v>75.540000000000006</v>
      </c>
      <c r="BY7" s="38">
        <v>81.739999999999995</v>
      </c>
      <c r="BZ7" s="38">
        <v>82.88</v>
      </c>
      <c r="CA7" s="38">
        <v>100.91</v>
      </c>
      <c r="CB7" s="38">
        <v>253.11</v>
      </c>
      <c r="CC7" s="38">
        <v>265.05</v>
      </c>
      <c r="CD7" s="38">
        <v>188.28</v>
      </c>
      <c r="CE7" s="38">
        <v>263.02</v>
      </c>
      <c r="CF7" s="38">
        <v>236.91</v>
      </c>
      <c r="CG7" s="38">
        <v>217.82</v>
      </c>
      <c r="CH7" s="38">
        <v>215.28</v>
      </c>
      <c r="CI7" s="38">
        <v>207.96</v>
      </c>
      <c r="CJ7" s="38">
        <v>194.31</v>
      </c>
      <c r="CK7" s="38">
        <v>190.99</v>
      </c>
      <c r="CL7" s="38">
        <v>136.86000000000001</v>
      </c>
      <c r="CM7" s="38">
        <v>36.42</v>
      </c>
      <c r="CN7" s="38">
        <v>36.58</v>
      </c>
      <c r="CO7" s="38">
        <v>37.6</v>
      </c>
      <c r="CP7" s="38">
        <v>38.24</v>
      </c>
      <c r="CQ7" s="38">
        <v>42.03</v>
      </c>
      <c r="CR7" s="38">
        <v>54.44</v>
      </c>
      <c r="CS7" s="38">
        <v>54.67</v>
      </c>
      <c r="CT7" s="38">
        <v>53.51</v>
      </c>
      <c r="CU7" s="38">
        <v>53.5</v>
      </c>
      <c r="CV7" s="38">
        <v>52.58</v>
      </c>
      <c r="CW7" s="38">
        <v>58.98</v>
      </c>
      <c r="CX7" s="38">
        <v>69.92</v>
      </c>
      <c r="CY7" s="38">
        <v>74.23</v>
      </c>
      <c r="CZ7" s="38">
        <v>71.67</v>
      </c>
      <c r="DA7" s="38">
        <v>71.56</v>
      </c>
      <c r="DB7" s="38">
        <v>73.09</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zaisei2</cp:lastModifiedBy>
  <cp:lastPrinted>2020-01-22T10:42:20Z</cp:lastPrinted>
  <dcterms:created xsi:type="dcterms:W3CDTF">2019-12-05T05:07:38Z</dcterms:created>
  <dcterms:modified xsi:type="dcterms:W3CDTF">2021-05-17T00:17:55Z</dcterms:modified>
  <cp:category/>
</cp:coreProperties>
</file>