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zaisei2\Desktop\"/>
    </mc:Choice>
  </mc:AlternateContent>
  <workbookProtection workbookAlgorithmName="SHA-512" workbookHashValue="prz9s9iragMmtOsyqbdUyysimIrUt0fozWmHMiKIY5QVsaKKmSsXvGunCebJNPrY3HSiGFz5vSEj9cCiPIRnIQ==" workbookSaltValue="YvJqqWq0n9a1F3XOM+7FEQ=="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<sst xmlns="http://schemas.openxmlformats.org/spreadsheetml/2006/main" count="236" uniqueCount="119">
  <si>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</si>
  <si>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</si>
  <si>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</si>
  <si>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</si>
  <si>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</si>
  <si>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</si>
  <si>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</si>
  <si>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</si>
  <si>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</si>
  <si>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</si>
  <si>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</si>
  <si>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</si>
  <si>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</si>
  <si>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</si>
  <si>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</si>
  <si>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</si>
  <si>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</si>
  <si>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</si>
  <si>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</si>
  <si>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</si>
  <si>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</si>
  <si>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</si>
  <si>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</si>
  <si>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</si>
  <si>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</si>
  <si>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</si>
  <si>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</si>
  <si>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</si>
  <si>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</si>
  <si>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</si>
  <si>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</si>
  <si>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</si>
  <si>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</si>
  <si>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</si>
  <si>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</si>
  <si>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</si>
  <si>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</si>
  <si>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</si>
  <si>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</si>
  <si>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</si>
  <si>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</si>
  <si>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</si>
  <si>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</si>
  <si>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</si>
  <si>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</si>
  <si>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</si>
  <si>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</si>
  <si>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</si>
  <si>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</si>
  <si>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</si>
  <si>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</si>
  <si>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</si>
  <si>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</si>
  <si>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</si>
  <si>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</si>
  <si>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</si>
  <si>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</si>
  <si>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</si>
  <si>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</si>
  <si>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</si>
  <si>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</si>
  <si>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</si>
  <si>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</si>
  <si>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</si>
  <si>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</si>
  <si>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</si>
  <si>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</si>
  <si>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</si>
  <si>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</si>
  <si>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</si>
  <si>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</si>
  <si>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</si>
  <si>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</si>
  <si>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</si>
  <si>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</si>
  <si>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</si>
  <si>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</si>
  <si>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</si>
  <si>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</si>
  <si>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</si>
  <si>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</si>
  <si>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</si>
  <si>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</si>
  <si>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</si>
  <si>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</si>
  <si>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</si>
  <si>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</si>
  <si>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</si>
  <si>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</si>
  <si>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</si>
  <si>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</si>
  <si>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</si>
  <si>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</si>
  <si>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</si>
  <si>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</si>
  <si>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</si>
  <si>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</si>
  <si>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鹿島市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</si>
  <si>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</si>
  <si>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</si>
  <si>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</si>
  <si>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</si>
  <si>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</si>
  <si>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</si>
  <si>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</si>
  <si>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</si>
  <si>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</si>
  <si>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</si>
  <si>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</si>
  <si>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</si>
  <si>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</si>
  <si>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</si>
  <si>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</si>
  <si>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</si>
  <si>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</si>
  <si>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</si>
  <si>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現在、平成２８年度に策定したストックマネジメント計画に基づいて、計画的な更新事業と点検調査事業を実施している。
　今後は上記計画の定期的な進行状況の管理、適切な時期での計画の精査を行い、施設全体の長寿命化とリスクマネジメントを進めていく。</t>
    <phoneticPr fontId="4"/>
  </si>
  <si>
    <t>　本市の公共下水道事業は、雨水対策を優先して行ってきたため、汚水事業の進捗状況が遅く、浄化センターなどへの投資に見合う十分な汚水量を確保できていないことが、収益的収支比率・経費回収率・汚水処理原価・施設利用率の悪化につながっているものと分析する。
  経営の健全化につながる早期概成を目指し供用開始区域拡大のための工事推進と大口排水事業者の接続推進を図る。なお、令和２年度から公営企業会計に切り替える。</t>
    <phoneticPr fontId="4"/>
  </si>
  <si>
    <t>　昭和６１年度の事業開始以来、３４年が経過しているが、事業進捗率（面積ベース）は６８％と低いため、施設利用率が類似団体平均値を下回っている。このため、平成３１年４月に汚水処理区域を６７８haから５２３haに縮小する事業計画変更を行い、将来の投資事業を縮小した。
　しかし、人口減少社会に入っていることで想定していた流入汚水量よりも少ないことに加え、過去の人口増を前提とした投資が、①収益的収支比率と⑤経費回収率が平均よりも高く、⑥汚水処理原価が平均よりも低い原因と分析している。
　鹿島市の下水道使用料は累進性を採用しているため、大口事業者がいる地区をPPPの一種であるデザインビルド一括発注方式を採用して、供用開始区域の効率的な拡大を図っている。
　加えて、過去の投資で十分活用できていない施設の部分を活用できないか、し尿共同化や汚泥処理の広域化について検討を始めている。
　なお、接続人口を供用開始区域内人口で割って求める水洗化率は、供用開始区域の拡大を図っているため、なかなか数字は伸びない状況にある。
　ただ、工事説明会において丁寧に説明しており、高齢社会の中、個人が支払う接続工事に要する費用が多額に及ぶ状況であるが、接続人口の増加は順調である。</t>
    <rPh sb="136" eb="138">
      <t>ジンコウ</t>
    </rPh>
    <rPh sb="138" eb="140">
      <t>ゲンショウ</t>
    </rPh>
    <rPh sb="140" eb="142">
      <t>シャカイ</t>
    </rPh>
    <rPh sb="143" eb="144">
      <t>ハイ</t>
    </rPh>
    <rPh sb="151" eb="153">
      <t>ソウテイ</t>
    </rPh>
    <rPh sb="157" eb="159">
      <t>リュウニュウ</t>
    </rPh>
    <rPh sb="159" eb="161">
      <t>オスイ</t>
    </rPh>
    <rPh sb="161" eb="162">
      <t>リョウ</t>
    </rPh>
    <rPh sb="165" eb="166">
      <t>スク</t>
    </rPh>
    <rPh sb="171" eb="172">
      <t>クワ</t>
    </rPh>
    <rPh sb="174" eb="176">
      <t>カコ</t>
    </rPh>
    <rPh sb="177" eb="180">
      <t>ジンコウゾウ</t>
    </rPh>
    <rPh sb="181" eb="183">
      <t>ゼンテイ</t>
    </rPh>
    <rPh sb="186" eb="188">
      <t>トウシ</t>
    </rPh>
    <rPh sb="191" eb="194">
      <t>シュウエキテキ</t>
    </rPh>
    <rPh sb="194" eb="196">
      <t>シュウシ</t>
    </rPh>
    <rPh sb="196" eb="198">
      <t>ヒリツ</t>
    </rPh>
    <rPh sb="200" eb="202">
      <t>ケイヒ</t>
    </rPh>
    <rPh sb="202" eb="204">
      <t>カイシュウ</t>
    </rPh>
    <rPh sb="204" eb="205">
      <t>リツ</t>
    </rPh>
    <rPh sb="206" eb="208">
      <t>ヘイキン</t>
    </rPh>
    <rPh sb="211" eb="212">
      <t>タカ</t>
    </rPh>
    <rPh sb="215" eb="217">
      <t>オスイ</t>
    </rPh>
    <rPh sb="217" eb="219">
      <t>ショリ</t>
    </rPh>
    <rPh sb="219" eb="221">
      <t>ゲンカ</t>
    </rPh>
    <rPh sb="222" eb="224">
      <t>ヘイキン</t>
    </rPh>
    <rPh sb="227" eb="228">
      <t>ヒク</t>
    </rPh>
    <rPh sb="229" eb="231">
      <t>ゲンイン</t>
    </rPh>
    <rPh sb="232" eb="234">
      <t>ブンセキ</t>
    </rPh>
    <rPh sb="241" eb="244">
      <t>カシマシ</t>
    </rPh>
    <rPh sb="245" eb="248">
      <t>ゲスイドウ</t>
    </rPh>
    <rPh sb="248" eb="251">
      <t>シヨウリョウ</t>
    </rPh>
    <rPh sb="252" eb="255">
      <t>ルイシンセイ</t>
    </rPh>
    <rPh sb="256" eb="258">
      <t>サイヨウ</t>
    </rPh>
    <rPh sb="265" eb="267">
      <t>オオグチ</t>
    </rPh>
    <rPh sb="267" eb="269">
      <t>ジギョウ</t>
    </rPh>
    <rPh sb="269" eb="270">
      <t>シャ</t>
    </rPh>
    <rPh sb="273" eb="275">
      <t>チク</t>
    </rPh>
    <rPh sb="280" eb="282">
      <t>イッシュ</t>
    </rPh>
    <rPh sb="292" eb="294">
      <t>イッカツ</t>
    </rPh>
    <rPh sb="294" eb="296">
      <t>ハッチュウ</t>
    </rPh>
    <rPh sb="296" eb="298">
      <t>ホウシキ</t>
    </rPh>
    <rPh sb="299" eb="301">
      <t>サイヨウ</t>
    </rPh>
    <rPh sb="304" eb="306">
      <t>キョウヨウ</t>
    </rPh>
    <rPh sb="306" eb="308">
      <t>カイシ</t>
    </rPh>
    <rPh sb="308" eb="310">
      <t>クイキ</t>
    </rPh>
    <rPh sb="311" eb="314">
      <t>コウリツテキ</t>
    </rPh>
    <rPh sb="315" eb="317">
      <t>カクダイ</t>
    </rPh>
    <rPh sb="318" eb="319">
      <t>ハカ</t>
    </rPh>
    <rPh sb="326" eb="327">
      <t>クワ</t>
    </rPh>
    <rPh sb="330" eb="332">
      <t>カコ</t>
    </rPh>
    <rPh sb="333" eb="335">
      <t>トウシ</t>
    </rPh>
    <rPh sb="336" eb="338">
      <t>ジュウブン</t>
    </rPh>
    <rPh sb="338" eb="340">
      <t>カツヨウ</t>
    </rPh>
    <rPh sb="346" eb="348">
      <t>シセツ</t>
    </rPh>
    <rPh sb="349" eb="351">
      <t>ブブン</t>
    </rPh>
    <rPh sb="352" eb="354">
      <t>カツヨウ</t>
    </rPh>
    <rPh sb="361" eb="362">
      <t>ニョウ</t>
    </rPh>
    <rPh sb="362" eb="365">
      <t>キョウドウカ</t>
    </rPh>
    <rPh sb="366" eb="368">
      <t>オデイ</t>
    </rPh>
    <rPh sb="368" eb="370">
      <t>ショリ</t>
    </rPh>
    <rPh sb="371" eb="374">
      <t>コウイキカ</t>
    </rPh>
    <rPh sb="378" eb="380">
      <t>ケントウ</t>
    </rPh>
    <rPh sb="381" eb="382">
      <t>ハジ</t>
    </rPh>
    <rPh sb="392" eb="394">
      <t>セツゾク</t>
    </rPh>
    <rPh sb="394" eb="396">
      <t>ジンコウ</t>
    </rPh>
    <rPh sb="397" eb="399">
      <t>キョウヨウ</t>
    </rPh>
    <rPh sb="399" eb="401">
      <t>カイシ</t>
    </rPh>
    <rPh sb="401" eb="403">
      <t>クイキ</t>
    </rPh>
    <rPh sb="403" eb="404">
      <t>ナイ</t>
    </rPh>
    <rPh sb="404" eb="406">
      <t>ジンコウ</t>
    </rPh>
    <rPh sb="407" eb="408">
      <t>ワ</t>
    </rPh>
    <rPh sb="410" eb="411">
      <t>モト</t>
    </rPh>
    <rPh sb="413" eb="416">
      <t>スイセンカ</t>
    </rPh>
    <rPh sb="416" eb="417">
      <t>リツ</t>
    </rPh>
    <rPh sb="419" eb="421">
      <t>キョウヨウ</t>
    </rPh>
    <rPh sb="421" eb="423">
      <t>カイシ</t>
    </rPh>
    <rPh sb="423" eb="425">
      <t>クイキ</t>
    </rPh>
    <rPh sb="426" eb="428">
      <t>カクダイ</t>
    </rPh>
    <rPh sb="429" eb="430">
      <t>ハカ</t>
    </rPh>
    <rPh sb="441" eb="443">
      <t>スウジ</t>
    </rPh>
    <rPh sb="444" eb="445">
      <t>ノ</t>
    </rPh>
    <rPh sb="448" eb="450">
      <t>ジョウキョウ</t>
    </rPh>
    <rPh sb="459" eb="461">
      <t>コウジ</t>
    </rPh>
    <rPh sb="461" eb="464">
      <t>セツメイカイ</t>
    </rPh>
    <rPh sb="468" eb="470">
      <t>テイネイ</t>
    </rPh>
    <rPh sb="471" eb="473">
      <t>セツメイ</t>
    </rPh>
    <rPh sb="478" eb="480">
      <t>コウレイ</t>
    </rPh>
    <rPh sb="480" eb="482">
      <t>シャカイ</t>
    </rPh>
    <rPh sb="483" eb="484">
      <t>ナカ</t>
    </rPh>
    <rPh sb="485" eb="487">
      <t>コジン</t>
    </rPh>
    <rPh sb="488" eb="490">
      <t>シハラ</t>
    </rPh>
    <rPh sb="491" eb="493">
      <t>セツゾク</t>
    </rPh>
    <rPh sb="493" eb="495">
      <t>コウジ</t>
    </rPh>
    <rPh sb="496" eb="497">
      <t>ヨウ</t>
    </rPh>
    <rPh sb="499" eb="501">
      <t>ヒヨウ</t>
    </rPh>
    <rPh sb="502" eb="504">
      <t>タガク</t>
    </rPh>
    <rPh sb="505" eb="506">
      <t>オヨ</t>
    </rPh>
    <rPh sb="507" eb="509">
      <t>ジョウキョウ</t>
    </rPh>
    <rPh sb="514" eb="516">
      <t>セツゾク</t>
    </rPh>
    <rPh sb="516" eb="518">
      <t>ジンコウ</t>
    </rPh>
    <rPh sb="519" eb="521">
      <t>ゾウカ</t>
    </rPh>
    <rPh sb="522" eb="524">
      <t>ジュンチョウ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</si>
</sst>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18-4C3C-BA15-F832A20DFF2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2418-4C3C-BA15-F832A20DFF2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36.58</c:v>
                </c:pt>
                <c:pt idx="1">
                  <c:v>37.6</c:v>
                </c:pt>
                <c:pt idx="2">
                  <c:v>38.24</c:v>
                </c:pt>
                <c:pt idx="3">
                  <c:v>42.03</c:v>
                </c:pt>
                <c:pt idx="4">
                  <c:v>41.5</c:v>
                </c:pt>
              </c:numCache>
            </c:numRef>
          </c:val>
          <c:extLst>
            <c:ext xmlns:c16="http://schemas.microsoft.com/office/drawing/2014/chart" uri="{C3380CC4-5D6E-409C-BE32-E72D297353CC}">
              <c16:uniqueId val="{00000000-71C6-4881-B918-4BD60BE938E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71C6-4881-B918-4BD60BE938E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74.23</c:v>
                </c:pt>
                <c:pt idx="1">
                  <c:v>71.67</c:v>
                </c:pt>
                <c:pt idx="2">
                  <c:v>71.56</c:v>
                </c:pt>
                <c:pt idx="3">
                  <c:v>73.09</c:v>
                </c:pt>
                <c:pt idx="4">
                  <c:v>73.02</c:v>
                </c:pt>
              </c:numCache>
            </c:numRef>
          </c:val>
          <c:extLst>
            <c:ext xmlns:c16="http://schemas.microsoft.com/office/drawing/2014/chart" uri="{C3380CC4-5D6E-409C-BE32-E72D297353CC}">
              <c16:uniqueId val="{00000000-2821-48F8-BDE0-BA155D1459B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2821-48F8-BDE0-BA155D1459B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91.3</c:v>
                </c:pt>
                <c:pt idx="1">
                  <c:v>96.63</c:v>
                </c:pt>
                <c:pt idx="2">
                  <c:v>86.61</c:v>
                </c:pt>
                <c:pt idx="3">
                  <c:v>89.14</c:v>
                </c:pt>
                <c:pt idx="4">
                  <c:v>93.02</c:v>
                </c:pt>
              </c:numCache>
            </c:numRef>
          </c:val>
          <c:extLst>
            <c:ext xmlns:c16="http://schemas.microsoft.com/office/drawing/2014/chart" uri="{C3380CC4-5D6E-409C-BE32-E72D297353CC}">
              <c16:uniqueId val="{00000000-0C66-478D-8215-0434A14D1D2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66-478D-8215-0434A14D1D2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A5-40D2-A561-1286C8E1AD3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A5-40D2-A561-1286C8E1AD3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42-4351-9570-B5B486133A7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42-4351-9570-B5B486133A7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E0-49BC-99AF-D02AB32ABD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E0-49BC-99AF-D02AB32ABD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82-4D5F-ACCE-85B887E7E6E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82-4D5F-ACCE-85B887E7E6E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579.82000000000005</c:v>
                </c:pt>
                <c:pt idx="1">
                  <c:v>58.91</c:v>
                </c:pt>
                <c:pt idx="2">
                  <c:v>575.29999999999995</c:v>
                </c:pt>
                <c:pt idx="3">
                  <c:v>185.54</c:v>
                </c:pt>
                <c:pt idx="4">
                  <c:v>621.41999999999996</c:v>
                </c:pt>
              </c:numCache>
            </c:numRef>
          </c:val>
          <c:extLst>
            <c:ext xmlns:c16="http://schemas.microsoft.com/office/drawing/2014/chart" uri="{C3380CC4-5D6E-409C-BE32-E72D297353CC}">
              <c16:uniqueId val="{00000000-14AE-4DE0-97F1-F10B2AF89D6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14AE-4DE0-97F1-F10B2AF89D6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62.03</c:v>
                </c:pt>
                <c:pt idx="1">
                  <c:v>87.03</c:v>
                </c:pt>
                <c:pt idx="2">
                  <c:v>62.09</c:v>
                </c:pt>
                <c:pt idx="3">
                  <c:v>69.47</c:v>
                </c:pt>
                <c:pt idx="4">
                  <c:v>73.78</c:v>
                </c:pt>
              </c:numCache>
            </c:numRef>
          </c:val>
          <c:extLst>
            <c:ext xmlns:c16="http://schemas.microsoft.com/office/drawing/2014/chart" uri="{C3380CC4-5D6E-409C-BE32-E72D297353CC}">
              <c16:uniqueId val="{00000000-5A8D-48EB-87BB-31A47794897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5A8D-48EB-87BB-31A47794897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265.05</c:v>
                </c:pt>
                <c:pt idx="1">
                  <c:v>188.28</c:v>
                </c:pt>
                <c:pt idx="2">
                  <c:v>263.02</c:v>
                </c:pt>
                <c:pt idx="3">
                  <c:v>236.91</c:v>
                </c:pt>
                <c:pt idx="4">
                  <c:v>184.05</c:v>
                </c:pt>
              </c:numCache>
            </c:numRef>
          </c:val>
          <c:extLst>
            <c:ext xmlns:c16="http://schemas.microsoft.com/office/drawing/2014/chart" uri="{C3380CC4-5D6E-409C-BE32-E72D297353CC}">
              <c16:uniqueId val="{00000000-B8C4-420A-90C4-7BE2D63D7B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B8C4-420A-90C4-7BE2D63D7B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佐賀県　鹿島市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28964</v>
      </c>
      <c r="AM8" s="51"/>
      <c r="AN8" s="51"/>
      <c r="AO8" s="51"/>
      <c r="AP8" s="51"/>
      <c r="AQ8" s="51"/>
      <c r="AR8" s="51"/>
      <c r="AS8" s="51"/>
      <c r="AT8" s="46">
        <f>データ!T6</f>
        <v>112.12</v>
      </c>
      <c r="AU8" s="46"/>
      <c r="AV8" s="46"/>
      <c r="AW8" s="46"/>
      <c r="AX8" s="46"/>
      <c r="AY8" s="46"/>
      <c r="AZ8" s="46"/>
      <c r="BA8" s="46"/>
      <c r="BB8" s="46">
        <f>データ!U6</f>
        <v>258.33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40.14</v>
      </c>
      <c r="Q10" s="46"/>
      <c r="R10" s="46"/>
      <c r="S10" s="46"/>
      <c r="T10" s="46"/>
      <c r="U10" s="46"/>
      <c r="V10" s="46"/>
      <c r="W10" s="46">
        <f>データ!Q6</f>
        <v>90.77</v>
      </c>
      <c r="X10" s="46"/>
      <c r="Y10" s="46"/>
      <c r="Z10" s="46"/>
      <c r="AA10" s="46"/>
      <c r="AB10" s="46"/>
      <c r="AC10" s="46"/>
      <c r="AD10" s="51">
        <f>データ!R6</f>
        <v>2640</v>
      </c>
      <c r="AE10" s="51"/>
      <c r="AF10" s="51"/>
      <c r="AG10" s="51"/>
      <c r="AH10" s="51"/>
      <c r="AI10" s="51"/>
      <c r="AJ10" s="51"/>
      <c r="AK10" s="2"/>
      <c r="AL10" s="51">
        <f>データ!V6</f>
        <v>11544</v>
      </c>
      <c r="AM10" s="51"/>
      <c r="AN10" s="51"/>
      <c r="AO10" s="51"/>
      <c r="AP10" s="51"/>
      <c r="AQ10" s="51"/>
      <c r="AR10" s="51"/>
      <c r="AS10" s="51"/>
      <c r="AT10" s="46">
        <f>データ!W6</f>
        <v>3.54</v>
      </c>
      <c r="AU10" s="46"/>
      <c r="AV10" s="46"/>
      <c r="AW10" s="46"/>
      <c r="AX10" s="46"/>
      <c r="AY10" s="46"/>
      <c r="AZ10" s="46"/>
      <c r="BA10" s="46"/>
      <c r="BB10" s="46">
        <f>データ!X6</f>
        <v>3261.02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NaGrKmyCOV1zN8mDDVTa1meurD9lMj0qyxL9srMFrOsXpM0UsJjApwZ8LCWj/b2GbhtmnsUdrbkWszqsASrPmg==" saltValue="BSE3we052i+TH/YBIsjW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412074</v>
      </c>
      <c r="D6" s="33">
        <f t="shared" si="3"/>
        <v>47</v>
      </c>
      <c r="E6" s="33">
        <f t="shared" si="3"/>
        <v>17</v>
      </c>
      <c r="F6" s="33">
        <f t="shared" si="3"/>
        <v>1</v>
      </c>
      <c r="G6" s="33">
        <f t="shared" si="3"/>
        <v>0</v>
      </c>
      <c r="H6" s="33" t="str">
        <f t="shared" si="3"/>
        <v>佐賀県　鹿島市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40.14</v>
      </c>
      <c r="Q6" s="34">
        <f t="shared" si="3"/>
        <v>90.77</v>
      </c>
      <c r="R6" s="34">
        <f t="shared" si="3"/>
        <v>2640</v>
      </c>
      <c r="S6" s="34">
        <f t="shared" si="3"/>
        <v>28964</v>
      </c>
      <c r="T6" s="34">
        <f t="shared" si="3"/>
        <v>112.12</v>
      </c>
      <c r="U6" s="34">
        <f t="shared" si="3"/>
        <v>258.33</v>
      </c>
      <c r="V6" s="34">
        <f t="shared" si="3"/>
        <v>11544</v>
      </c>
      <c r="W6" s="34">
        <f t="shared" si="3"/>
        <v>3.54</v>
      </c>
      <c r="X6" s="34">
        <f t="shared" si="3"/>
        <v>3261.02</v>
      </c>
      <c r="Y6" s="35">
        <f>IF(Y7="",NA(),Y7)</f>
        <v>91.3</v>
      </c>
      <c r="Z6" s="35">
        <f t="shared" ref="Z6:AH6" si="4">IF(Z7="",NA(),Z7)</f>
        <v>96.63</v>
      </c>
      <c r="AA6" s="35">
        <f t="shared" si="4"/>
        <v>86.61</v>
      </c>
      <c r="AB6" s="35">
        <f t="shared" si="4"/>
        <v>89.14</v>
      </c>
      <c r="AC6" s="35">
        <f t="shared" si="4"/>
        <v>93.02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579.82000000000005</v>
      </c>
      <c r="BG6" s="35">
        <f t="shared" ref="BG6:BO6" si="7">IF(BG7="",NA(),BG7)</f>
        <v>58.91</v>
      </c>
      <c r="BH6" s="35">
        <f t="shared" si="7"/>
        <v>575.29999999999995</v>
      </c>
      <c r="BI6" s="35">
        <f t="shared" si="7"/>
        <v>185.54</v>
      </c>
      <c r="BJ6" s="35">
        <f t="shared" si="7"/>
        <v>621.41999999999996</v>
      </c>
      <c r="BK6" s="35">
        <f t="shared" si="7"/>
        <v>1118.56</v>
      </c>
      <c r="BL6" s="35">
        <f t="shared" si="7"/>
        <v>1111.31</v>
      </c>
      <c r="BM6" s="35">
        <f t="shared" si="7"/>
        <v>966.33</v>
      </c>
      <c r="BN6" s="35">
        <f t="shared" si="7"/>
        <v>958.81</v>
      </c>
      <c r="BO6" s="35">
        <f t="shared" si="7"/>
        <v>1001.3</v>
      </c>
      <c r="BP6" s="34" t="str">
        <f>IF(BP7="","",IF(BP7="-","【-】","【"&amp;SUBSTITUTE(TEXT(BP7,"#,##0.00"),"-","△")&amp;"】"))</f>
        <v>【682.51】</v>
      </c>
      <c r="BQ6" s="35">
        <f>IF(BQ7="",NA(),BQ7)</f>
        <v>62.03</v>
      </c>
      <c r="BR6" s="35">
        <f t="shared" ref="BR6:BZ6" si="8">IF(BR7="",NA(),BR7)</f>
        <v>87.03</v>
      </c>
      <c r="BS6" s="35">
        <f t="shared" si="8"/>
        <v>62.09</v>
      </c>
      <c r="BT6" s="35">
        <f t="shared" si="8"/>
        <v>69.47</v>
      </c>
      <c r="BU6" s="35">
        <f t="shared" si="8"/>
        <v>73.78</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265.05</v>
      </c>
      <c r="CC6" s="35">
        <f t="shared" ref="CC6:CK6" si="9">IF(CC7="",NA(),CC7)</f>
        <v>188.28</v>
      </c>
      <c r="CD6" s="35">
        <f t="shared" si="9"/>
        <v>263.02</v>
      </c>
      <c r="CE6" s="35">
        <f t="shared" si="9"/>
        <v>236.91</v>
      </c>
      <c r="CF6" s="35">
        <f t="shared" si="9"/>
        <v>184.05</v>
      </c>
      <c r="CG6" s="35">
        <f t="shared" si="9"/>
        <v>215.28</v>
      </c>
      <c r="CH6" s="35">
        <f t="shared" si="9"/>
        <v>207.96</v>
      </c>
      <c r="CI6" s="35">
        <f t="shared" si="9"/>
        <v>194.31</v>
      </c>
      <c r="CJ6" s="35">
        <f t="shared" si="9"/>
        <v>190.99</v>
      </c>
      <c r="CK6" s="35">
        <f t="shared" si="9"/>
        <v>187.55</v>
      </c>
      <c r="CL6" s="34" t="str">
        <f>IF(CL7="","",IF(CL7="-","【-】","【"&amp;SUBSTITUTE(TEXT(CL7,"#,##0.00"),"-","△")&amp;"】"))</f>
        <v>【136.15】</v>
      </c>
      <c r="CM6" s="35">
        <f>IF(CM7="",NA(),CM7)</f>
        <v>36.58</v>
      </c>
      <c r="CN6" s="35">
        <f t="shared" ref="CN6:CV6" si="10">IF(CN7="",NA(),CN7)</f>
        <v>37.6</v>
      </c>
      <c r="CO6" s="35">
        <f t="shared" si="10"/>
        <v>38.24</v>
      </c>
      <c r="CP6" s="35">
        <f t="shared" si="10"/>
        <v>42.03</v>
      </c>
      <c r="CQ6" s="35">
        <f t="shared" si="10"/>
        <v>41.5</v>
      </c>
      <c r="CR6" s="35">
        <f t="shared" si="10"/>
        <v>54.67</v>
      </c>
      <c r="CS6" s="35">
        <f t="shared" si="10"/>
        <v>53.51</v>
      </c>
      <c r="CT6" s="35">
        <f t="shared" si="10"/>
        <v>53.5</v>
      </c>
      <c r="CU6" s="35">
        <f t="shared" si="10"/>
        <v>52.58</v>
      </c>
      <c r="CV6" s="35">
        <f t="shared" si="10"/>
        <v>50.94</v>
      </c>
      <c r="CW6" s="34" t="str">
        <f>IF(CW7="","",IF(CW7="-","【-】","【"&amp;SUBSTITUTE(TEXT(CW7,"#,##0.00"),"-","△")&amp;"】"))</f>
        <v>【59.64】</v>
      </c>
      <c r="CX6" s="35">
        <f>IF(CX7="",NA(),CX7)</f>
        <v>74.23</v>
      </c>
      <c r="CY6" s="35">
        <f t="shared" ref="CY6:DG6" si="11">IF(CY7="",NA(),CY7)</f>
        <v>71.67</v>
      </c>
      <c r="CZ6" s="35">
        <f t="shared" si="11"/>
        <v>71.56</v>
      </c>
      <c r="DA6" s="35">
        <f t="shared" si="11"/>
        <v>73.09</v>
      </c>
      <c r="DB6" s="35">
        <f t="shared" si="11"/>
        <v>73.02</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412074</v>
      </c>
      <c r="D7" s="37">
        <v>47</v>
      </c>
      <c r="E7" s="37">
        <v>17</v>
      </c>
      <c r="F7" s="37">
        <v>1</v>
      </c>
      <c r="G7" s="37">
        <v>0</v>
      </c>
      <c r="H7" s="37" t="s">
        <v>97</v>
      </c>
      <c r="I7" s="37" t="s">
        <v>98</v>
      </c>
      <c r="J7" s="37" t="s">
        <v>99</v>
      </c>
      <c r="K7" s="37" t="s">
        <v>100</v>
      </c>
      <c r="L7" s="37" t="s">
        <v>101</v>
      </c>
      <c r="M7" s="37" t="s">
        <v>102</v>
      </c>
      <c r="N7" s="38" t="s">
        <v>103</v>
      </c>
      <c r="O7" s="38" t="s">
        <v>104</v>
      </c>
      <c r="P7" s="38">
        <v>40.14</v>
      </c>
      <c r="Q7" s="38">
        <v>90.77</v>
      </c>
      <c r="R7" s="38">
        <v>2640</v>
      </c>
      <c r="S7" s="38">
        <v>28964</v>
      </c>
      <c r="T7" s="38">
        <v>112.12</v>
      </c>
      <c r="U7" s="38">
        <v>258.33</v>
      </c>
      <c r="V7" s="38">
        <v>11544</v>
      </c>
      <c r="W7" s="38">
        <v>3.54</v>
      </c>
      <c r="X7" s="38">
        <v>3261.02</v>
      </c>
      <c r="Y7" s="38">
        <v>91.3</v>
      </c>
      <c r="Z7" s="38">
        <v>96.63</v>
      </c>
      <c r="AA7" s="38">
        <v>86.61</v>
      </c>
      <c r="AB7" s="38">
        <v>89.14</v>
      </c>
      <c r="AC7" s="38">
        <v>93.02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579.82000000000005</v>
      </c>
      <c r="BG7" s="38">
        <v>58.91</v>
      </c>
      <c r="BH7" s="38">
        <v>575.29999999999995</v>
      </c>
      <c r="BI7" s="38">
        <v>185.54</v>
      </c>
      <c r="BJ7" s="38">
        <v>621.41999999999996</v>
      </c>
      <c r="BK7" s="38">
        <v>1118.56</v>
      </c>
      <c r="BL7" s="38">
        <v>1111.31</v>
      </c>
      <c r="BM7" s="38">
        <v>966.33</v>
      </c>
      <c r="BN7" s="38">
        <v>958.81</v>
      </c>
      <c r="BO7" s="38">
        <v>1001.3</v>
      </c>
      <c r="BP7" s="38">
        <v>682.51</v>
      </c>
      <c r="BQ7" s="38">
        <v>62.03</v>
      </c>
      <c r="BR7" s="38">
        <v>87.03</v>
      </c>
      <c r="BS7" s="38">
        <v>62.09</v>
      </c>
      <c r="BT7" s="38">
        <v>69.47</v>
      </c>
      <c r="BU7" s="38">
        <v>73.78</v>
      </c>
      <c r="BV7" s="38">
        <v>72.33</v>
      </c>
      <c r="BW7" s="38">
        <v>75.540000000000006</v>
      </c>
      <c r="BX7" s="38">
        <v>81.739999999999995</v>
      </c>
      <c r="BY7" s="38">
        <v>82.88</v>
      </c>
      <c r="BZ7" s="38">
        <v>81.88</v>
      </c>
      <c r="CA7" s="38">
        <v>100.34</v>
      </c>
      <c r="CB7" s="38">
        <v>265.05</v>
      </c>
      <c r="CC7" s="38">
        <v>188.28</v>
      </c>
      <c r="CD7" s="38">
        <v>263.02</v>
      </c>
      <c r="CE7" s="38">
        <v>236.91</v>
      </c>
      <c r="CF7" s="38">
        <v>184.05</v>
      </c>
      <c r="CG7" s="38">
        <v>215.28</v>
      </c>
      <c r="CH7" s="38">
        <v>207.96</v>
      </c>
      <c r="CI7" s="38">
        <v>194.31</v>
      </c>
      <c r="CJ7" s="38">
        <v>190.99</v>
      </c>
      <c r="CK7" s="38">
        <v>187.55</v>
      </c>
      <c r="CL7" s="38">
        <v>136.15</v>
      </c>
      <c r="CM7" s="38">
        <v>36.58</v>
      </c>
      <c r="CN7" s="38">
        <v>37.6</v>
      </c>
      <c r="CO7" s="38">
        <v>38.24</v>
      </c>
      <c r="CP7" s="38">
        <v>42.03</v>
      </c>
      <c r="CQ7" s="38">
        <v>41.5</v>
      </c>
      <c r="CR7" s="38">
        <v>54.67</v>
      </c>
      <c r="CS7" s="38">
        <v>53.51</v>
      </c>
      <c r="CT7" s="38">
        <v>53.5</v>
      </c>
      <c r="CU7" s="38">
        <v>52.58</v>
      </c>
      <c r="CV7" s="38">
        <v>50.94</v>
      </c>
      <c r="CW7" s="38">
        <v>59.64</v>
      </c>
      <c r="CX7" s="38">
        <v>74.23</v>
      </c>
      <c r="CY7" s="38">
        <v>71.67</v>
      </c>
      <c r="CZ7" s="38">
        <v>71.56</v>
      </c>
      <c r="DA7" s="38">
        <v>73.09</v>
      </c>
      <c r="DB7" s="38">
        <v>73.02</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zaisei2</cp:lastModifiedBy>
  <cp:lastPrinted>2021-02-05T08:48:27Z</cp:lastPrinted>
  <dcterms:created xsi:type="dcterms:W3CDTF">2020-12-04T02:49:36Z</dcterms:created>
  <dcterms:modified xsi:type="dcterms:W3CDTF">2021-05-17T00:19:33Z</dcterms:modified>
  <cp:category/>
</cp:coreProperties>
</file>