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00\31_企画課\Ｒ０３年度（２０２１年）　企画財政課\70　財政係\770100　決算共通\31□《06⇔11》　財政状況資料集等の作成（H30-R1)\02□R040222【掲載】R1年度財政状況資料集の作成等\"/>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BE35" i="10"/>
  <c r="AM35" i="10"/>
  <c r="C35"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E34" i="10"/>
  <c r="CO34" i="10" l="1"/>
  <c r="CO35" i="10" s="1"/>
</calcChain>
</file>

<file path=xl/sharedStrings.xml><?xml version="1.0" encoding="utf-8"?>
<sst xmlns="http://schemas.openxmlformats.org/spreadsheetml/2006/main" count="1051" uniqueCount="598">
  <si>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</si>
  <si>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</si>
  <si>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</si>
  <si>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</si>
  <si>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</si>
  <si>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</si>
  <si>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</si>
  <si>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</si>
  <si>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</si>
  <si>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</si>
  <si>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</si>
  <si>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</si>
  <si>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</si>
  <si>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</si>
  <si>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</si>
  <si>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</si>
  <si>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</si>
  <si>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</si>
  <si>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</si>
  <si>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</si>
  <si>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</si>
  <si>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</si>
  <si>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</si>
  <si>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</si>
  <si>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</si>
  <si>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</si>
  <si>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</si>
  <si>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</si>
  <si>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</si>
  <si>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</si>
  <si>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</si>
  <si>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</si>
  <si>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</si>
  <si>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</si>
  <si>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</si>
  <si>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</si>
  <si>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</si>
  <si>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</si>
  <si>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</si>
  <si>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</si>
  <si>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</si>
  <si>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</si>
  <si>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</si>
  <si>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</si>
  <si>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</si>
  <si>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</si>
  <si>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</si>
  <si>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</si>
  <si>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</si>
  <si>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</si>
  <si>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</si>
  <si>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</si>
  <si>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</si>
  <si>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</si>
  <si>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</si>
  <si>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</si>
  <si>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</si>
  <si>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</si>
  <si>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</si>
  <si>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</si>
  <si>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</si>
  <si>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</si>
  <si>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</si>
  <si>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</si>
  <si>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</si>
  <si>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</si>
  <si>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</si>
  <si>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</si>
  <si>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</si>
  <si>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</si>
  <si>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</si>
  <si>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</si>
  <si>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</si>
  <si>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</si>
  <si>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</si>
  <si>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</si>
  <si>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</si>
  <si>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</si>
  <si>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</si>
  <si>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</si>
  <si>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</si>
  <si>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</si>
  <si>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</si>
  <si>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</si>
  <si>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</si>
  <si>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</si>
  <si>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</si>
  <si>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</si>
  <si>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</si>
  <si>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</si>
  <si>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</si>
  <si>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</si>
  <si>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</si>
  <si>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</si>
  <si>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</si>
  <si>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</si>
  <si>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</si>
  <si>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</si>
  <si>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鹿島市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</si>
  <si>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</si>
  <si>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</si>
  <si>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</si>
  <si>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</si>
  <si>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</si>
  <si>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</si>
  <si>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</si>
  <si>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</si>
  <si>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</si>
  <si>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</si>
  <si>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</si>
  <si>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</si>
  <si>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</si>
  <si>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</si>
  <si>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</si>
  <si>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</si>
  <si>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</si>
  <si>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</si>
  <si>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</si>
  <si>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</si>
  <si>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</si>
  <si>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</si>
  <si>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</si>
  <si>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</si>
  <si>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</si>
  <si>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</si>
  <si>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</si>
  <si>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</si>
  <si>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</si>
  <si>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</si>
  <si>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</si>
  <si>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</si>
  <si>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</si>
  <si>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</si>
  <si>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</si>
  <si>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</si>
  <si>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</si>
  <si>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</si>
  <si>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</si>
  <si>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</si>
  <si>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</si>
  <si>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</si>
  <si>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</si>
  <si>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</si>
  <si>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</si>
  <si>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</si>
  <si>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</si>
  <si>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</si>
  <si>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</si>
  <si>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</si>
  <si>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</si>
  <si>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</si>
  <si>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</si>
  <si>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</si>
  <si>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</si>
  <si>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</si>
  <si>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</si>
  <si>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</si>
  <si>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</si>
  <si>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</si>
  <si>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</si>
  <si>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</si>
  <si>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</si>
  <si>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</si>
  <si>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</si>
  <si>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</si>
  <si>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</si>
  <si>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</si>
  <si>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</si>
  <si>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</si>
  <si>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</si>
  <si>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</si>
  <si>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</si>
  <si>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</si>
  <si>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</si>
  <si>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</si>
  <si>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</si>
  <si>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</si>
  <si>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</si>
  <si>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</si>
  <si>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</si>
  <si>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</si>
  <si>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</si>
  <si>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</si>
  <si>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</si>
  <si>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</si>
  <si>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</si>
  <si>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</si>
  <si>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</si>
  <si>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</si>
  <si>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</si>
  <si>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</si>
  <si>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</si>
  <si>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</si>
  <si>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</si>
  <si>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</si>
  <si>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</si>
  <si>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</si>
  <si>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</si>
  <si>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</si>
  <si>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</si>
  <si>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</si>
  <si>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</si>
  <si>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</si>
  <si>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</si>
  <si>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</si>
  <si>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</si>
  <si>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</si>
  <si>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</si>
  <si>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</si>
  <si>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</si>
  <si>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</si>
  <si>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</si>
  <si>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</si>
  <si>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</si>
  <si>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佐賀県鹿島市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</si>
  <si>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</si>
  <si>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</si>
  <si>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</si>
  <si>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</si>
  <si>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</si>
  <si>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</si>
  <si>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</si>
  <si>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</si>
  <si>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</si>
  <si>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</si>
  <si>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</si>
  <si>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</si>
  <si>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</si>
  <si>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</si>
  <si>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</si>
  <si>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</si>
  <si>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</si>
  <si>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</si>
  <si>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</si>
  <si>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</si>
  <si>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</si>
  <si>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</si>
  <si>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</si>
  <si>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</si>
  <si>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</si>
  <si>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</si>
  <si>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</si>
  <si>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</si>
  <si>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</si>
  <si>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</si>
  <si>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</si>
  <si>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</si>
  <si>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</si>
  <si>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</si>
  <si>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</si>
  <si>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</si>
  <si>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</si>
  <si>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</si>
  <si>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</si>
  <si>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</si>
  <si>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</si>
  <si>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</si>
  <si>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</si>
  <si>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</si>
  <si>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</si>
  <si>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</si>
  <si>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</si>
  <si>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</si>
  <si>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</si>
  <si>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</si>
  <si>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</si>
  <si>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</si>
  <si>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</si>
  <si>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</si>
  <si>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</si>
  <si>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</si>
  <si>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</si>
  <si>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</si>
  <si>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</si>
  <si>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</si>
  <si>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</si>
  <si>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</si>
  <si>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</si>
  <si>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</si>
  <si>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</si>
  <si>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</si>
  <si>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</si>
  <si>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</si>
  <si>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</si>
  <si>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</si>
  <si>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</si>
  <si>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</si>
  <si>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</si>
  <si>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</si>
  <si>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</si>
  <si>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</si>
  <si>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</si>
  <si>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</si>
  <si>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</si>
  <si>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</si>
  <si>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</si>
  <si>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</si>
  <si>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</si>
  <si>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</si>
  <si>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</si>
  <si>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</si>
  <si>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</si>
  <si>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</si>
  <si>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</si>
  <si>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</si>
  <si>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</si>
  <si>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</si>
  <si>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</si>
  <si>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</si>
  <si>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</si>
  <si>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</si>
  <si>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</si>
  <si>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</si>
  <si>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</si>
  <si>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</si>
  <si>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</si>
  <si>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</si>
  <si>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</si>
  <si>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</si>
  <si>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</si>
  <si>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</si>
  <si>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</si>
  <si>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</si>
  <si>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</si>
  <si>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</si>
  <si>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</si>
  <si>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</si>
  <si>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</si>
  <si>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</si>
  <si>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</si>
  <si>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</si>
  <si>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</si>
  <si>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</si>
  <si>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</si>
  <si>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</si>
  <si>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</si>
  <si>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</si>
  <si>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</si>
  <si>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</si>
  <si>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</si>
  <si>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</si>
  <si>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</si>
  <si>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</si>
  <si>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</si>
  <si>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</si>
  <si>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</si>
  <si>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</si>
  <si>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</si>
  <si>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</si>
  <si>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</si>
  <si>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</si>
  <si>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</si>
  <si>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</si>
  <si>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</si>
  <si>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</si>
  <si>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</si>
  <si>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</si>
  <si>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</si>
  <si>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</si>
  <si>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</si>
  <si>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</si>
  <si>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</si>
  <si>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</si>
  <si>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</si>
  <si>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</si>
  <si>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</si>
  <si>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</si>
  <si>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</si>
  <si>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佐賀県鹿島市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</si>
  <si>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</si>
  <si>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</si>
  <si>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</si>
  <si>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</si>
  <si>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</si>
  <si>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</si>
  <si>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</si>
  <si>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</si>
  <si>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</si>
  <si>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</si>
  <si>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</si>
  <si>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</si>
  <si>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</si>
  <si>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</si>
  <si>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</si>
  <si>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</si>
  <si>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</si>
  <si>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</si>
  <si>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</si>
  <si>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</si>
  <si>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</si>
  <si>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</si>
  <si>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</si>
  <si>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</si>
  <si>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</si>
  <si>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</si>
  <si>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</si>
  <si>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</si>
  <si>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</si>
  <si>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</si>
  <si>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</si>
  <si>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</si>
  <si>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</si>
  <si>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</si>
  <si>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</si>
  <si>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</si>
  <si>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</si>
  <si>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</si>
  <si>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</si>
  <si>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</si>
  <si>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</si>
  <si>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</si>
  <si>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</si>
  <si>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</si>
  <si>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</si>
  <si>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</si>
  <si>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</si>
  <si>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</si>
  <si>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</si>
  <si>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</si>
  <si>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</si>
  <si>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</si>
  <si>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</si>
  <si>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</si>
  <si>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</si>
  <si>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</si>
  <si>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</si>
  <si>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</si>
  <si>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</si>
  <si>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</si>
  <si>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</si>
  <si>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</si>
  <si>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</si>
  <si>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</si>
  <si>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</si>
  <si>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</si>
  <si>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</si>
  <si>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</si>
  <si>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</si>
  <si>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</si>
  <si>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</si>
  <si>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</si>
  <si>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</si>
  <si>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</si>
  <si>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</si>
  <si>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</si>
  <si>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</si>
  <si>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</si>
  <si>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</si>
  <si>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</si>
  <si>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</si>
  <si>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</si>
  <si>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</si>
  <si>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</si>
  <si>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</si>
  <si>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</si>
  <si>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</si>
  <si>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</si>
  <si>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</si>
  <si>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</si>
  <si>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</si>
  <si>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</si>
  <si>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</si>
  <si>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</si>
  <si>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</si>
  <si>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</si>
  <si>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鹿島市公共下水道事業特別会計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</si>
  <si>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</si>
  <si>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</si>
  <si>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鹿島市水道事業会計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</si>
  <si>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</si>
  <si>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</si>
  <si>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</si>
  <si>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</si>
  <si>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</si>
  <si>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</si>
  <si>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</si>
  <si>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</si>
  <si>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</si>
  <si>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</si>
  <si>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</si>
  <si>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</si>
  <si>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</si>
  <si>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</si>
  <si>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</si>
  <si>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</si>
  <si>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</si>
  <si>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</si>
  <si>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</si>
  <si>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</si>
  <si>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</si>
  <si>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</si>
  <si>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</si>
  <si>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</si>
  <si>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</si>
  <si>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</si>
  <si>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</si>
  <si>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</si>
  <si>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</si>
  <si>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</si>
  <si>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</si>
  <si>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</si>
  <si>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</si>
  <si>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</si>
  <si>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</si>
  <si>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</si>
  <si>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</si>
  <si>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</si>
  <si>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</si>
  <si>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</si>
  <si>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</si>
  <si>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</si>
  <si>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</si>
  <si>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</si>
  <si>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</si>
  <si>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</si>
  <si>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</si>
  <si>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</si>
  <si>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</si>
  <si>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</si>
  <si>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</si>
  <si>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</si>
  <si>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</si>
  <si>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</si>
  <si>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</si>
  <si>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</si>
  <si>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</si>
  <si>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</si>
  <si>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</si>
  <si>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</si>
  <si>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</si>
  <si>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</si>
  <si>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</si>
  <si>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</si>
  <si>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</si>
  <si>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</si>
  <si>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</si>
  <si>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</si>
  <si>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</si>
  <si>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</si>
  <si>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</si>
  <si>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</si>
  <si>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</si>
  <si>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</si>
  <si>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</si>
  <si>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</si>
  <si>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</si>
  <si>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</si>
  <si>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</si>
  <si>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</si>
  <si>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</si>
  <si>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</si>
  <si>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</si>
  <si>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</si>
  <si>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</si>
  <si>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</si>
  <si>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0.22</t>
  </si>
  <si>
    <t>▲ 1.81</t>
  </si>
  <si>
    <t>▲ 4.64</t>
  </si>
  <si>
    <t>水道事業会計</t>
  </si>
  <si>
    <t>一般会計</t>
  </si>
  <si>
    <t>公共下水道事業特別会計</t>
  </si>
  <si>
    <t>国民健康保険特別会計</t>
  </si>
  <si>
    <t>▲ 2.86</t>
  </si>
  <si>
    <t>▲ 1.79</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</si>
  <si>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</si>
  <si>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</si>
  <si>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</si>
  <si>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</si>
  <si>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</si>
  <si>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</si>
  <si>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</si>
  <si>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</si>
  <si>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</si>
  <si>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鹿島・藤津地区衛生施設組合</t>
  </si>
  <si>
    <t>杵藤地区広域市町村圏組合</t>
  </si>
  <si>
    <t>佐賀県後期高齢者医療広域連合</t>
  </si>
  <si>
    <t>佐賀県市町総合事務組合</t>
  </si>
  <si>
    <t>佐賀県西部広域環境組合</t>
  </si>
  <si>
    <t>-</t>
    <phoneticPr fontId="2"/>
  </si>
  <si>
    <t>鹿島市土地開発公社</t>
    <rPh sb="0" eb="3">
      <t>カシマシ</t>
    </rPh>
    <rPh sb="3" eb="5">
      <t>トチ</t>
    </rPh>
    <rPh sb="5" eb="7">
      <t>カイハツ</t>
    </rPh>
    <rPh sb="7" eb="9">
      <t>コウシャ</t>
    </rPh>
    <phoneticPr fontId="2"/>
  </si>
  <si>
    <t>鹿島市体育協会</t>
    <rPh sb="0" eb="3">
      <t>カシマシ</t>
    </rPh>
    <rPh sb="3" eb="5">
      <t>タイイク</t>
    </rPh>
    <rPh sb="5" eb="7">
      <t>キョウカイ</t>
    </rPh>
    <phoneticPr fontId="2"/>
  </si>
  <si>
    <t>ふるさと納税基金</t>
    <rPh sb="4" eb="6">
      <t>ノウゼイ</t>
    </rPh>
    <rPh sb="6" eb="8">
      <t>キキン</t>
    </rPh>
    <phoneticPr fontId="5"/>
  </si>
  <si>
    <t>公共施設建設基金</t>
    <rPh sb="0" eb="2">
      <t>コウキョウ</t>
    </rPh>
    <rPh sb="2" eb="4">
      <t>シセツ</t>
    </rPh>
    <rPh sb="4" eb="6">
      <t>ケンセツ</t>
    </rPh>
    <rPh sb="6" eb="8">
      <t>キキン</t>
    </rPh>
    <phoneticPr fontId="5"/>
  </si>
  <si>
    <t>地域福祉基金</t>
    <rPh sb="0" eb="2">
      <t>チイキ</t>
    </rPh>
    <rPh sb="2" eb="4">
      <t>フクシ</t>
    </rPh>
    <rPh sb="4" eb="6">
      <t>キキン</t>
    </rPh>
    <phoneticPr fontId="5"/>
  </si>
  <si>
    <t>ふるさと創生基金</t>
    <rPh sb="4" eb="6">
      <t>ソウセイ</t>
    </rPh>
    <rPh sb="6" eb="8">
      <t>キキン</t>
    </rPh>
    <phoneticPr fontId="5"/>
  </si>
  <si>
    <t>ふるさと人材育成支援基金</t>
    <rPh sb="4" eb="6">
      <t>ジンザイ</t>
    </rPh>
    <rPh sb="6" eb="8">
      <t>イクセイ</t>
    </rPh>
    <rPh sb="8" eb="10">
      <t>シエン</t>
    </rPh>
    <rPh sb="10" eb="12">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</si>
  <si>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</si>
  <si>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</si>
  <si>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</si>
  <si>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将来負担比率が類似団体より高い中であるが、近年、更新を行う施設や新たな施設整備を行ってきた。
そのため類似団体と比較して有形固定資産減価償却率の伸びは鈍化しているが、それらの事業実施及び施設改修事業等に伴う地方債現在高の増などより将来負担比率は逓増傾向にある。
</t>
    <rPh sb="21" eb="23">
      <t>キンネン</t>
    </rPh>
    <rPh sb="24" eb="26">
      <t>コウシン</t>
    </rPh>
    <rPh sb="27" eb="28">
      <t>オコナ</t>
    </rPh>
    <rPh sb="29" eb="31">
      <t>シセツ</t>
    </rPh>
    <rPh sb="32" eb="33">
      <t>アラ</t>
    </rPh>
    <rPh sb="35" eb="37">
      <t>シセツ</t>
    </rPh>
    <rPh sb="37" eb="39">
      <t>セイビ</t>
    </rPh>
    <rPh sb="40" eb="41">
      <t>オコナ</t>
    </rPh>
    <rPh sb="51" eb="55">
      <t>ルイジダンタイ</t>
    </rPh>
    <rPh sb="56" eb="58">
      <t>ヒカク</t>
    </rPh>
    <rPh sb="60" eb="66">
      <t>ユウケイコテイシサン</t>
    </rPh>
    <rPh sb="66" eb="70">
      <t>ゲンカショウキャク</t>
    </rPh>
    <rPh sb="70" eb="71">
      <t>リツ</t>
    </rPh>
    <rPh sb="72" eb="73">
      <t>ノ</t>
    </rPh>
    <rPh sb="75" eb="77">
      <t>ドンカ</t>
    </rPh>
    <rPh sb="87" eb="89">
      <t>ジギョウ</t>
    </rPh>
    <rPh sb="89" eb="91">
      <t>ジッシ</t>
    </rPh>
    <rPh sb="91" eb="92">
      <t>オヨ</t>
    </rPh>
    <rPh sb="93" eb="95">
      <t>シセツ</t>
    </rPh>
    <rPh sb="95" eb="97">
      <t>カイシュウ</t>
    </rPh>
    <rPh sb="97" eb="99">
      <t>ジギョウ</t>
    </rPh>
    <rPh sb="99" eb="100">
      <t>トウ</t>
    </rPh>
    <rPh sb="101" eb="102">
      <t>トモナ</t>
    </rPh>
    <rPh sb="103" eb="106">
      <t>チホウサイ</t>
    </rPh>
    <rPh sb="115" eb="117">
      <t>ショウライ</t>
    </rPh>
    <rPh sb="117" eb="119">
      <t>フタン</t>
    </rPh>
    <rPh sb="119" eb="121">
      <t>ヒリツ</t>
    </rPh>
    <rPh sb="122" eb="124">
      <t>テイゾウ</t>
    </rPh>
    <rPh sb="124" eb="126">
      <t>ケイコウ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</si>
  <si>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</si>
  <si>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</si>
  <si>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</si>
  <si>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</si>
  <si>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</si>
  <si>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</si>
  <si>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地方債現在高の増などより将来負担比率は逓増傾向にあるが、近年の実質公債費比率は類似団体よりも低い。
しなしながら、近年の大型投資事業実施に伴う公債費の償還が始まっており、実質公債費比率も上昇する見込みである。</t>
    <rPh sb="28" eb="30">
      <t>キンネン</t>
    </rPh>
    <rPh sb="31" eb="33">
      <t>ジッシツ</t>
    </rPh>
    <rPh sb="33" eb="36">
      <t>コウサイヒ</t>
    </rPh>
    <rPh sb="36" eb="38">
      <t>ヒリツ</t>
    </rPh>
    <rPh sb="39" eb="43">
      <t>ルイジダンタイ</t>
    </rPh>
    <rPh sb="46" eb="47">
      <t>ヒク</t>
    </rPh>
    <rPh sb="57" eb="59">
      <t>キンネン</t>
    </rPh>
    <rPh sb="75" eb="77">
      <t>ショウカン</t>
    </rPh>
    <rPh sb="78" eb="79">
      <t>ハジ</t>
    </rPh>
    <rPh sb="93" eb="95">
      <t>ジョウショウ</t>
    </rPh>
    <rPh sb="97" eb="99">
      <t>ミコミ</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</si>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</sst>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3"/>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66F9-4922-A968-BC559EFA84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67364</c:v>
                </c:pt>
                <c:pt idx="1">
                  <c:v>112608</c:v>
                </c:pt>
                <c:pt idx="2">
                  <c:v>64192</c:v>
                </c:pt>
                <c:pt idx="3">
                  <c:v>73853</c:v>
                </c:pt>
                <c:pt idx="4">
                  <c:v>68689</c:v>
                </c:pt>
              </c:numCache>
            </c:numRef>
          </c:val>
          <c:smooth val="0"/>
          <c:extLst>
            <c:ext xmlns:c16="http://schemas.microsoft.com/office/drawing/2014/chart" uri="{C3380CC4-5D6E-409C-BE32-E72D297353CC}">
              <c16:uniqueId val="{00000001-66F9-4922-A968-BC559EFA843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3.91</c:v>
                </c:pt>
                <c:pt idx="1">
                  <c:v>4.28</c:v>
                </c:pt>
                <c:pt idx="2">
                  <c:v>3.37</c:v>
                </c:pt>
                <c:pt idx="3">
                  <c:v>4.9400000000000004</c:v>
                </c:pt>
                <c:pt idx="4">
                  <c:v>3.69</c:v>
                </c:pt>
              </c:numCache>
            </c:numRef>
          </c:val>
          <c:extLst>
            <c:ext xmlns:c16="http://schemas.microsoft.com/office/drawing/2014/chart" uri="{C3380CC4-5D6E-409C-BE32-E72D297353CC}">
              <c16:uniqueId val="{00000000-B5CE-45E9-AE9E-BAEA3B2BA0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20.63</c:v>
                </c:pt>
                <c:pt idx="1">
                  <c:v>20.91</c:v>
                </c:pt>
                <c:pt idx="2">
                  <c:v>20.190000000000001</c:v>
                </c:pt>
                <c:pt idx="3">
                  <c:v>18.59</c:v>
                </c:pt>
                <c:pt idx="4">
                  <c:v>15.21</c:v>
                </c:pt>
              </c:numCache>
            </c:numRef>
          </c:val>
          <c:extLst>
            <c:ext xmlns:c16="http://schemas.microsoft.com/office/drawing/2014/chart" uri="{C3380CC4-5D6E-409C-BE32-E72D297353CC}">
              <c16:uniqueId val="{00000001-B5CE-45E9-AE9E-BAEA3B2BA0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-0.22</c:v>
                </c:pt>
                <c:pt idx="1">
                  <c:v>0.26</c:v>
                </c:pt>
                <c:pt idx="2">
                  <c:v>-1.81</c:v>
                </c:pt>
                <c:pt idx="3">
                  <c:v>0.13</c:v>
                </c:pt>
                <c:pt idx="4">
                  <c:v>-4.6399999999999997</c:v>
                </c:pt>
              </c:numCache>
            </c:numRef>
          </c:val>
          <c:smooth val="0"/>
          <c:extLst>
            <c:ext xmlns:c16="http://schemas.microsoft.com/office/drawing/2014/chart" uri="{C3380CC4-5D6E-409C-BE32-E72D297353CC}">
              <c16:uniqueId val="{00000002-B5CE-45E9-AE9E-BAEA3B2BA0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1.28</c:v>
                </c:pt>
                <c:pt idx="2">
                  <c:v>#N/A</c:v>
                </c:pt>
                <c:pt idx="3">
                  <c:v>1.32</c:v>
                </c:pt>
                <c:pt idx="4">
                  <c:v>#N/A</c:v>
                </c:pt>
                <c:pt idx="5">
                  <c:v>1.33</c:v>
                </c:pt>
                <c:pt idx="6">
                  <c:v>#N/A</c:v>
                </c:pt>
                <c:pt idx="7">
                  <c:v>0.96</c:v>
                </c:pt>
                <c:pt idx="8">
                  <c:v>0</c:v>
                </c:pt>
                <c:pt idx="9">
                  <c:v>0</c:v>
                </c:pt>
              </c:numCache>
            </c:numRef>
          </c:val>
          <c:extLst>
            <c:ext xmlns:c16="http://schemas.microsoft.com/office/drawing/2014/chart" uri="{C3380CC4-5D6E-409C-BE32-E72D297353CC}">
              <c16:uniqueId val="{00000000-CF6E-47B0-9EF5-A558D58C9F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F6E-47B0-9EF5-A558D58C9F5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F6E-47B0-9EF5-A558D58C9F5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F6E-47B0-9EF5-A558D58C9F5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F6E-47B0-9EF5-A558D58C9F5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0.02</c:v>
                </c:pt>
                <c:pt idx="8">
                  <c:v>#N/A</c:v>
                </c:pt>
                <c:pt idx="9">
                  <c:v>0</c:v>
                </c:pt>
              </c:numCache>
            </c:numRef>
          </c:val>
          <c:extLst>
            <c:ext xmlns:c16="http://schemas.microsoft.com/office/drawing/2014/chart" uri="{C3380CC4-5D6E-409C-BE32-E72D297353CC}">
              <c16:uniqueId val="{00000005-CF6E-47B0-9EF5-A558D58C9F5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2.86</c:v>
                </c:pt>
                <c:pt idx="1">
                  <c:v>#N/A</c:v>
                </c:pt>
                <c:pt idx="2">
                  <c:v>1.79</c:v>
                </c:pt>
                <c:pt idx="3">
                  <c:v>#N/A</c:v>
                </c:pt>
                <c:pt idx="4">
                  <c:v>#N/A</c:v>
                </c:pt>
                <c:pt idx="5">
                  <c:v>0.66</c:v>
                </c:pt>
                <c:pt idx="6">
                  <c:v>#N/A</c:v>
                </c:pt>
                <c:pt idx="7">
                  <c:v>1.23</c:v>
                </c:pt>
                <c:pt idx="8">
                  <c:v>#N/A</c:v>
                </c:pt>
                <c:pt idx="9">
                  <c:v>0.3</c:v>
                </c:pt>
              </c:numCache>
            </c:numRef>
          </c:val>
          <c:extLst>
            <c:ext xmlns:c16="http://schemas.microsoft.com/office/drawing/2014/chart" uri="{C3380CC4-5D6E-409C-BE32-E72D297353CC}">
              <c16:uniqueId val="{00000006-CF6E-47B0-9EF5-A558D58C9F54}"/>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0.61</c:v>
                </c:pt>
              </c:numCache>
            </c:numRef>
          </c:val>
          <c:extLst>
            <c:ext xmlns:c16="http://schemas.microsoft.com/office/drawing/2014/chart" uri="{C3380CC4-5D6E-409C-BE32-E72D297353CC}">
              <c16:uniqueId val="{00000007-CF6E-47B0-9EF5-A558D58C9F5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3.9</c:v>
                </c:pt>
                <c:pt idx="2">
                  <c:v>#N/A</c:v>
                </c:pt>
                <c:pt idx="3">
                  <c:v>4.2699999999999996</c:v>
                </c:pt>
                <c:pt idx="4">
                  <c:v>#N/A</c:v>
                </c:pt>
                <c:pt idx="5">
                  <c:v>3.37</c:v>
                </c:pt>
                <c:pt idx="6">
                  <c:v>#N/A</c:v>
                </c:pt>
                <c:pt idx="7">
                  <c:v>4.9400000000000004</c:v>
                </c:pt>
                <c:pt idx="8">
                  <c:v>#N/A</c:v>
                </c:pt>
                <c:pt idx="9">
                  <c:v>3.68</c:v>
                </c:pt>
              </c:numCache>
            </c:numRef>
          </c:val>
          <c:extLst>
            <c:ext xmlns:c16="http://schemas.microsoft.com/office/drawing/2014/chart" uri="{C3380CC4-5D6E-409C-BE32-E72D297353CC}">
              <c16:uniqueId val="{00000008-CF6E-47B0-9EF5-A558D58C9F5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8.82</c:v>
                </c:pt>
                <c:pt idx="2">
                  <c:v>#N/A</c:v>
                </c:pt>
                <c:pt idx="3">
                  <c:v>8.7799999999999994</c:v>
                </c:pt>
                <c:pt idx="4">
                  <c:v>#N/A</c:v>
                </c:pt>
                <c:pt idx="5">
                  <c:v>8.83</c:v>
                </c:pt>
                <c:pt idx="6">
                  <c:v>#N/A</c:v>
                </c:pt>
                <c:pt idx="7">
                  <c:v>8.2100000000000009</c:v>
                </c:pt>
                <c:pt idx="8">
                  <c:v>#N/A</c:v>
                </c:pt>
                <c:pt idx="9">
                  <c:v>9.92</c:v>
                </c:pt>
              </c:numCache>
            </c:numRef>
          </c:val>
          <c:extLst>
            <c:ext xmlns:c16="http://schemas.microsoft.com/office/drawing/2014/chart" uri="{C3380CC4-5D6E-409C-BE32-E72D297353CC}">
              <c16:uniqueId val="{00000009-CF6E-47B0-9EF5-A558D58C9F5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996</c:v>
                </c:pt>
                <c:pt idx="5">
                  <c:v>909</c:v>
                </c:pt>
                <c:pt idx="8">
                  <c:v>905</c:v>
                </c:pt>
                <c:pt idx="11">
                  <c:v>869</c:v>
                </c:pt>
                <c:pt idx="14">
                  <c:v>879</c:v>
                </c:pt>
              </c:numCache>
            </c:numRef>
          </c:val>
          <c:extLst>
            <c:ext xmlns:c16="http://schemas.microsoft.com/office/drawing/2014/chart" uri="{C3380CC4-5D6E-409C-BE32-E72D297353CC}">
              <c16:uniqueId val="{00000000-8BF4-4FDB-92CC-5629BF23BD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F4-4FDB-92CC-5629BF23BD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8BF4-4FDB-92CC-5629BF23BD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c:v>
                </c:pt>
                <c:pt idx="3">
                  <c:v>30</c:v>
                </c:pt>
                <c:pt idx="6">
                  <c:v>56</c:v>
                </c:pt>
                <c:pt idx="9">
                  <c:v>112</c:v>
                </c:pt>
                <c:pt idx="12">
                  <c:v>116</c:v>
                </c:pt>
              </c:numCache>
            </c:numRef>
          </c:val>
          <c:extLst>
            <c:ext xmlns:c16="http://schemas.microsoft.com/office/drawing/2014/chart" uri="{C3380CC4-5D6E-409C-BE32-E72D297353CC}">
              <c16:uniqueId val="{00000003-8BF4-4FDB-92CC-5629BF23BD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484</c:v>
                </c:pt>
                <c:pt idx="3">
                  <c:v>519</c:v>
                </c:pt>
                <c:pt idx="6">
                  <c:v>467</c:v>
                </c:pt>
                <c:pt idx="9">
                  <c:v>484</c:v>
                </c:pt>
                <c:pt idx="12">
                  <c:v>482</c:v>
                </c:pt>
              </c:numCache>
            </c:numRef>
          </c:val>
          <c:extLst>
            <c:ext xmlns:c16="http://schemas.microsoft.com/office/drawing/2014/chart" uri="{C3380CC4-5D6E-409C-BE32-E72D297353CC}">
              <c16:uniqueId val="{00000004-8BF4-4FDB-92CC-5629BF23BD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F4-4FDB-92CC-5629BF23BD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F4-4FDB-92CC-5629BF23BD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929</c:v>
                </c:pt>
                <c:pt idx="3">
                  <c:v>764</c:v>
                </c:pt>
                <c:pt idx="6">
                  <c:v>747</c:v>
                </c:pt>
                <c:pt idx="9">
                  <c:v>777</c:v>
                </c:pt>
                <c:pt idx="12">
                  <c:v>895</c:v>
                </c:pt>
              </c:numCache>
            </c:numRef>
          </c:val>
          <c:extLst>
            <c:ext xmlns:c16="http://schemas.microsoft.com/office/drawing/2014/chart" uri="{C3380CC4-5D6E-409C-BE32-E72D297353CC}">
              <c16:uniqueId val="{00000007-8BF4-4FDB-92CC-5629BF23BD3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427</c:v>
                </c:pt>
                <c:pt idx="2">
                  <c:v>#N/A</c:v>
                </c:pt>
                <c:pt idx="3">
                  <c:v>#N/A</c:v>
                </c:pt>
                <c:pt idx="4">
                  <c:v>404</c:v>
                </c:pt>
                <c:pt idx="5">
                  <c:v>#N/A</c:v>
                </c:pt>
                <c:pt idx="6">
                  <c:v>#N/A</c:v>
                </c:pt>
                <c:pt idx="7">
                  <c:v>365</c:v>
                </c:pt>
                <c:pt idx="8">
                  <c:v>#N/A</c:v>
                </c:pt>
                <c:pt idx="9">
                  <c:v>#N/A</c:v>
                </c:pt>
                <c:pt idx="10">
                  <c:v>504</c:v>
                </c:pt>
                <c:pt idx="11">
                  <c:v>#N/A</c:v>
                </c:pt>
                <c:pt idx="12">
                  <c:v>#N/A</c:v>
                </c:pt>
                <c:pt idx="13">
                  <c:v>614</c:v>
                </c:pt>
                <c:pt idx="14">
                  <c:v>#N/A</c:v>
                </c:pt>
              </c:numCache>
            </c:numRef>
          </c:val>
          <c:smooth val="0"/>
          <c:extLst>
            <c:ext xmlns:c16="http://schemas.microsoft.com/office/drawing/2014/chart" uri="{C3380CC4-5D6E-409C-BE32-E72D297353CC}">
              <c16:uniqueId val="{00000008-8BF4-4FDB-92CC-5629BF23BD3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10672</c:v>
                </c:pt>
                <c:pt idx="5">
                  <c:v>10500</c:v>
                </c:pt>
                <c:pt idx="8">
                  <c:v>10161</c:v>
                </c:pt>
                <c:pt idx="11">
                  <c:v>10154</c:v>
                </c:pt>
                <c:pt idx="14">
                  <c:v>10058</c:v>
                </c:pt>
              </c:numCache>
            </c:numRef>
          </c:val>
          <c:extLst>
            <c:ext xmlns:c16="http://schemas.microsoft.com/office/drawing/2014/chart" uri="{C3380CC4-5D6E-409C-BE32-E72D297353CC}">
              <c16:uniqueId val="{00000000-68DB-434A-9B84-E9EAFAB415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37</c:v>
                </c:pt>
                <c:pt idx="5">
                  <c:v>28</c:v>
                </c:pt>
                <c:pt idx="8">
                  <c:v>22</c:v>
                </c:pt>
                <c:pt idx="11">
                  <c:v>521</c:v>
                </c:pt>
                <c:pt idx="14">
                  <c:v>530</c:v>
                </c:pt>
              </c:numCache>
            </c:numRef>
          </c:val>
          <c:extLst>
            <c:ext xmlns:c16="http://schemas.microsoft.com/office/drawing/2014/chart" uri="{C3380CC4-5D6E-409C-BE32-E72D297353CC}">
              <c16:uniqueId val="{00000001-68DB-434A-9B84-E9EAFAB415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3230</c:v>
                </c:pt>
                <c:pt idx="5">
                  <c:v>3252</c:v>
                </c:pt>
                <c:pt idx="8">
                  <c:v>3159</c:v>
                </c:pt>
                <c:pt idx="11">
                  <c:v>3244</c:v>
                </c:pt>
                <c:pt idx="14">
                  <c:v>3223</c:v>
                </c:pt>
              </c:numCache>
            </c:numRef>
          </c:val>
          <c:extLst>
            <c:ext xmlns:c16="http://schemas.microsoft.com/office/drawing/2014/chart" uri="{C3380CC4-5D6E-409C-BE32-E72D297353CC}">
              <c16:uniqueId val="{00000002-68DB-434A-9B84-E9EAFAB415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DB-434A-9B84-E9EAFAB415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DB-434A-9B84-E9EAFAB415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DB-434A-9B84-E9EAFAB415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1933</c:v>
                </c:pt>
                <c:pt idx="3">
                  <c:v>1926</c:v>
                </c:pt>
                <c:pt idx="6">
                  <c:v>1898</c:v>
                </c:pt>
                <c:pt idx="9">
                  <c:v>1853</c:v>
                </c:pt>
                <c:pt idx="12">
                  <c:v>1897</c:v>
                </c:pt>
              </c:numCache>
            </c:numRef>
          </c:val>
          <c:extLst>
            <c:ext xmlns:c16="http://schemas.microsoft.com/office/drawing/2014/chart" uri="{C3380CC4-5D6E-409C-BE32-E72D297353CC}">
              <c16:uniqueId val="{00000006-68DB-434A-9B84-E9EAFAB415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1704</c:v>
                </c:pt>
                <c:pt idx="3">
                  <c:v>1693</c:v>
                </c:pt>
                <c:pt idx="6">
                  <c:v>1643</c:v>
                </c:pt>
                <c:pt idx="9">
                  <c:v>1592</c:v>
                </c:pt>
                <c:pt idx="12">
                  <c:v>1445</c:v>
                </c:pt>
              </c:numCache>
            </c:numRef>
          </c:val>
          <c:extLst>
            <c:ext xmlns:c16="http://schemas.microsoft.com/office/drawing/2014/chart" uri="{C3380CC4-5D6E-409C-BE32-E72D297353CC}">
              <c16:uniqueId val="{00000007-68DB-434A-9B84-E9EAFAB415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5257</c:v>
                </c:pt>
                <c:pt idx="3">
                  <c:v>5450</c:v>
                </c:pt>
                <c:pt idx="6">
                  <c:v>5035</c:v>
                </c:pt>
                <c:pt idx="9">
                  <c:v>5172</c:v>
                </c:pt>
                <c:pt idx="12">
                  <c:v>4923</c:v>
                </c:pt>
              </c:numCache>
            </c:numRef>
          </c:val>
          <c:extLst>
            <c:ext xmlns:c16="http://schemas.microsoft.com/office/drawing/2014/chart" uri="{C3380CC4-5D6E-409C-BE32-E72D297353CC}">
              <c16:uniqueId val="{00000008-68DB-434A-9B84-E9EAFAB415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482</c:v>
                </c:pt>
                <c:pt idx="12">
                  <c:v>468</c:v>
                </c:pt>
              </c:numCache>
            </c:numRef>
          </c:val>
          <c:extLst>
            <c:ext xmlns:c16="http://schemas.microsoft.com/office/drawing/2014/chart" uri="{C3380CC4-5D6E-409C-BE32-E72D297353CC}">
              <c16:uniqueId val="{00000009-68DB-434A-9B84-E9EAFAB415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9363</c:v>
                </c:pt>
                <c:pt idx="3">
                  <c:v>10487</c:v>
                </c:pt>
                <c:pt idx="6">
                  <c:v>10789</c:v>
                </c:pt>
                <c:pt idx="9">
                  <c:v>10922</c:v>
                </c:pt>
                <c:pt idx="12">
                  <c:v>11205</c:v>
                </c:pt>
              </c:numCache>
            </c:numRef>
          </c:val>
          <c:extLst>
            <c:ext xmlns:c16="http://schemas.microsoft.com/office/drawing/2014/chart" uri="{C3380CC4-5D6E-409C-BE32-E72D297353CC}">
              <c16:uniqueId val="{0000000A-68DB-434A-9B84-E9EAFAB415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4317</c:v>
                </c:pt>
                <c:pt idx="2">
                  <c:v>#N/A</c:v>
                </c:pt>
                <c:pt idx="3">
                  <c:v>#N/A</c:v>
                </c:pt>
                <c:pt idx="4">
                  <c:v>5777</c:v>
                </c:pt>
                <c:pt idx="5">
                  <c:v>#N/A</c:v>
                </c:pt>
                <c:pt idx="6">
                  <c:v>#N/A</c:v>
                </c:pt>
                <c:pt idx="7">
                  <c:v>6023</c:v>
                </c:pt>
                <c:pt idx="8">
                  <c:v>#N/A</c:v>
                </c:pt>
                <c:pt idx="9">
                  <c:v>#N/A</c:v>
                </c:pt>
                <c:pt idx="10">
                  <c:v>6102</c:v>
                </c:pt>
                <c:pt idx="11">
                  <c:v>#N/A</c:v>
                </c:pt>
                <c:pt idx="12">
                  <c:v>#N/A</c:v>
                </c:pt>
                <c:pt idx="13">
                  <c:v>6127</c:v>
                </c:pt>
                <c:pt idx="14">
                  <c:v>#N/A</c:v>
                </c:pt>
              </c:numCache>
            </c:numRef>
          </c:val>
          <c:smooth val="0"/>
          <c:extLst>
            <c:ext xmlns:c16="http://schemas.microsoft.com/office/drawing/2014/chart" uri="{C3380CC4-5D6E-409C-BE32-E72D297353CC}">
              <c16:uniqueId val="{0000000B-68DB-434A-9B84-E9EAFAB415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1432</c:v>
                </c:pt>
                <c:pt idx="1">
                  <c:v>1327</c:v>
                </c:pt>
                <c:pt idx="2">
                  <c:v>1085</c:v>
                </c:pt>
              </c:numCache>
            </c:numRef>
          </c:val>
          <c:extLst>
            <c:ext xmlns:c16="http://schemas.microsoft.com/office/drawing/2014/chart" uri="{C3380CC4-5D6E-409C-BE32-E72D297353CC}">
              <c16:uniqueId val="{00000000-8B0A-4C5F-B691-BA83C3FCF4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197</c:v>
                </c:pt>
                <c:pt idx="1">
                  <c:v>191</c:v>
                </c:pt>
                <c:pt idx="2">
                  <c:v>186</c:v>
                </c:pt>
              </c:numCache>
            </c:numRef>
          </c:val>
          <c:extLst>
            <c:ext xmlns:c16="http://schemas.microsoft.com/office/drawing/2014/chart" uri="{C3380CC4-5D6E-409C-BE32-E72D297353CC}">
              <c16:uniqueId val="{00000001-8B0A-4C5F-B691-BA83C3FCF4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1220</c:v>
                </c:pt>
                <c:pt idx="1">
                  <c:v>1414</c:v>
                </c:pt>
                <c:pt idx="2">
                  <c:v>1637</c:v>
                </c:pt>
              </c:numCache>
            </c:numRef>
          </c:val>
          <c:extLst>
            <c:ext xmlns:c16="http://schemas.microsoft.com/office/drawing/2014/chart" uri="{C3380CC4-5D6E-409C-BE32-E72D297353CC}">
              <c16:uniqueId val="{00000002-8B0A-4C5F-B691-BA83C3FCF41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{5E5DAD83-75EF-4860-9A03-96E10323BA35}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C55-4E6D-BF84-A926436AA1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{760B90D9-57C2-4520-A043-02FE735125C9}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55-4E6D-BF84-A926436AA1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{408A2C9F-1541-47C6-B152-675D082251F4}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55-4E6D-BF84-A926436AA1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{CAF09653-90CA-48AF-989E-1296277DD7C3}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55-4E6D-BF84-A926436AA1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{49D3E9C9-9224-4053-A499-B3BB59D48093}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55-4E6D-BF84-A926436AA18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{78AA7B1C-5C75-42B0-A963-DC42F90F2294}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C55-4E6D-BF84-A926436AA18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{33F7D2C5-FF71-43AF-A0CA-20DCAC4E00F9}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C55-4E6D-BF84-A926436AA18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{74C49150-C003-410F-A499-D3D48917C105}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C55-4E6D-BF84-A926436AA18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{1E50CD6B-5172-46B8-B9FB-22824AFB998A}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C55-4E6D-BF84-A926436AA1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56.8</c:v>
                </c:pt>
                <c:pt idx="8">
                  <c:v>56.1</c:v>
                </c:pt>
                <c:pt idx="16">
                  <c:v>57.8</c:v>
                </c:pt>
                <c:pt idx="24">
                  <c:v>59.5</c:v>
                </c:pt>
                <c:pt idx="32">
                  <c:v>60.6</c:v>
                </c:pt>
              </c:numCache>
            </c:numRef>
          </c:xVal>
          <c:yVal>
            <c:numRef>
              <c:f>公会計指標分析・財政指標組合せ分析表!$BP$51:$DC$51</c:f>
              <c:numCache>
                <c:formatCode>#,##0.0;"▲ "#,##0.0</c:formatCode>
                <c:ptCount val="40"/>
                <c:pt idx="0">
                  <c:v>68.900000000000006</c:v>
                </c:pt>
                <c:pt idx="8">
                  <c:v>92.6</c:v>
                </c:pt>
                <c:pt idx="16">
                  <c:v>97.2</c:v>
                </c:pt>
                <c:pt idx="24">
                  <c:v>97.2</c:v>
                </c:pt>
                <c:pt idx="32">
                  <c:v>97.8</c:v>
                </c:pt>
              </c:numCache>
            </c:numRef>
          </c:yVal>
          <c:smooth val="0"/>
          <c:extLst>
            <c:ext xmlns:c16="http://schemas.microsoft.com/office/drawing/2014/chart" uri="{C3380CC4-5D6E-409C-BE32-E72D297353CC}">
              <c16:uniqueId val="{00000009-FC55-4E6D-BF84-A926436AA18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{05143B3E-A85C-4887-9A0A-D14A72B98563}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C55-4E6D-BF84-A926436AA18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{FA6C150C-06AD-4107-9A7B-6DE2EB097B4B}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55-4E6D-BF84-A926436AA1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{F5CC0AFE-BF2E-4236-A0CB-4E10DD0C9B1B}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55-4E6D-BF84-A926436AA1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{220E99ED-F866-4072-9A6E-FFB760FDD5C1}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55-4E6D-BF84-A926436AA1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{E000B1A3-638D-49D1-9D34-782E2B93A3AB}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55-4E6D-BF84-A926436AA18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{4DD4FD5B-94BF-486D-B01A-411F8ADEA9C3}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C55-4E6D-BF84-A926436AA18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{372E5BF9-F44D-4514-BD4D-1922342F96D3}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C55-4E6D-BF84-A926436AA18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{8BAAC95E-7554-45E5-A1D1-A2C2D673A17A}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C55-4E6D-BF84-A926436AA18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{F7DA28FA-BE73-4909-B76D-5645CC72C702}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C55-4E6D-BF84-A926436AA1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FC55-4E6D-BF84-A926436AA18F}"/>
            </c:ext>
          </c:extLst>
        </c:ser>
        <c:dLbls>
          <c:showLegendKey val="0"/>
          <c:showVal val="1"/>
          <c:showCatName val="0"/>
          <c:showSerName val="0"/>
          <c:showPercent val="0"/>
          <c:showBubbleSize val="0"/>
        </c:dLbls>
        <c:axId val="46179840"/>
        <c:axId val="46181760"/>
      </c:scatterChart>
      <c:valAx>
        <c:axId val="46179840"/>
        <c:scaling>
          <c:orientation val="minMax"/>
          <c:max val="62.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7"/>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{2F1CA9BE-CAF8-4D90-BFD8-97BFB729B780}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EFC-4391-940A-DB08A6B6EB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{65D3C216-91BD-40C8-BEFA-7DB044B0CA5C}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FC-4391-940A-DB08A6B6EB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{C1850CB6-F6E5-4750-9F16-B8B24653C5D8}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FC-4391-940A-DB08A6B6EB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{AE81064B-6272-4B17-AE04-0D7BA2FA8F00}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FC-4391-940A-DB08A6B6EB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{43A7C545-3614-4412-A5ED-AA5D9D41F86D}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FC-4391-940A-DB08A6B6EB5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{48707A51-FE28-4A54-B1FA-F1A00199FC66}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EFC-4391-940A-DB08A6B6EB5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{FA7120D2-A9F3-48ED-8900-9BB9F8087EA3}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EFC-4391-940A-DB08A6B6EB5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{77CFEC0C-DE63-4AEE-9E10-7621BF489BC1}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EFC-4391-940A-DB08A6B6EB5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{DFB06056-1B12-42F8-834D-D606741A9AB6}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EFC-4391-940A-DB08A6B6EB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7</c:v>
                </c:pt>
                <c:pt idx="16">
                  <c:v>6.3</c:v>
                </c:pt>
                <c:pt idx="24">
                  <c:v>6.8</c:v>
                </c:pt>
                <c:pt idx="32">
                  <c:v>7.9</c:v>
                </c:pt>
              </c:numCache>
            </c:numRef>
          </c:xVal>
          <c:yVal>
            <c:numRef>
              <c:f>公会計指標分析・財政指標組合せ分析表!$BP$73:$DC$73</c:f>
              <c:numCache>
                <c:formatCode>#,##0.0;"▲ "#,##0.0</c:formatCode>
                <c:ptCount val="40"/>
                <c:pt idx="0">
                  <c:v>68.900000000000006</c:v>
                </c:pt>
                <c:pt idx="8">
                  <c:v>92.6</c:v>
                </c:pt>
                <c:pt idx="16">
                  <c:v>97.2</c:v>
                </c:pt>
                <c:pt idx="24">
                  <c:v>97.2</c:v>
                </c:pt>
                <c:pt idx="32">
                  <c:v>97.8</c:v>
                </c:pt>
              </c:numCache>
            </c:numRef>
          </c:yVal>
          <c:smooth val="0"/>
          <c:extLst>
            <c:ext xmlns:c16="http://schemas.microsoft.com/office/drawing/2014/chart" uri="{C3380CC4-5D6E-409C-BE32-E72D297353CC}">
              <c16:uniqueId val="{00000009-3EFC-4391-940A-DB08A6B6EB5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{AFA421EA-F0E1-4D4B-A650-28B7F8D57C4F}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EFC-4391-940A-DB08A6B6EB5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{D9C88B30-8609-4A69-A1CF-E6F91A6422B0}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FC-4391-940A-DB08A6B6EB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{CCC1EAC6-F4EC-4E40-ADFD-D69654A363ED}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FC-4391-940A-DB08A6B6EB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{1B549BE5-6516-4BA5-86BE-C3CA5472A9D5}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FC-4391-940A-DB08A6B6EB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{F7856EE5-5F43-4725-9FE2-C424D6CFA235}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FC-4391-940A-DB08A6B6EB5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{C8A1363E-00BA-4FA4-972E-10663612D284}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EFC-4391-940A-DB08A6B6EB5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{91FABE36-1458-43D2-9921-049FFC9B4DCF}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EFC-4391-940A-DB08A6B6EB55}"/>
                </c:ext>
              </c:extLst>
            </c:dLbl>
            <c:dLbl>
              <c:idx val="24"/>
              <c:layout>
                <c:manualLayout>
                  <c:x val="-2.6480971268804162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{383ABB56-FCC0-4247-AD48-C2CDB2C780D0}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EFC-4391-940A-DB08A6B6EB55}"/>
                </c:ext>
              </c:extLst>
            </c:dLbl>
            <c:dLbl>
              <c:idx val="32"/>
              <c:layout>
                <c:manualLayout>
                  <c:x val="-3.678736307538219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{FC5F87FA-F6D5-4BAC-BCF3-624AA661B9D7}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EFC-4391-940A-DB08A6B6EB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3EFC-4391-940A-DB08A6B6EB55}"/>
            </c:ext>
          </c:extLst>
        </c:ser>
        <c:dLbls>
          <c:showLegendKey val="0"/>
          <c:showVal val="1"/>
          <c:showCatName val="0"/>
          <c:showSerName val="0"/>
          <c:showPercent val="0"/>
          <c:showBubbleSize val="0"/>
        </c:dLbls>
        <c:axId val="84219776"/>
        <c:axId val="84234240"/>
      </c:scatterChart>
      <c:valAx>
        <c:axId val="84219776"/>
        <c:scaling>
          <c:orientation val="minMax"/>
          <c:max val="11.1"/>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7"/>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佐賀県鹿島市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実質公債比率は、平成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年度に実施した行財政改革大綱に基づき投資事業・地方債発行を抑制したことで元利償還金が減少してきた</a:t>
          </a:r>
          <a:r>
            <a:rPr kumimoji="1" lang="ja-JP" altLang="en-US" sz="1100">
              <a:solidFill>
                <a:schemeClr val="dk1"/>
              </a:solidFill>
              <a:effectLst/>
              <a:latin typeface="+mn-lt"/>
              <a:ea typeface="+mn-ea"/>
              <a:cs typeface="+mn-cs"/>
            </a:rPr>
            <a:t>ため、平成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年度までは減少傾向で</a:t>
          </a:r>
          <a:r>
            <a:rPr kumimoji="1" lang="ja-JP" altLang="ja-JP" sz="1100">
              <a:solidFill>
                <a:schemeClr val="dk1"/>
              </a:solidFill>
              <a:effectLst/>
              <a:latin typeface="+mn-lt"/>
              <a:ea typeface="+mn-ea"/>
              <a:cs typeface="+mn-cs"/>
            </a:rPr>
            <a:t>推移していた</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以降比率が上昇に転じ、令和元年度は</a:t>
          </a:r>
          <a:r>
            <a:rPr kumimoji="1" lang="en-US" altLang="ja-JP" sz="1100">
              <a:solidFill>
                <a:schemeClr val="dk1"/>
              </a:solidFill>
              <a:effectLst/>
              <a:latin typeface="+mn-lt"/>
              <a:ea typeface="+mn-ea"/>
              <a:cs typeface="+mn-cs"/>
            </a:rPr>
            <a:t>7.9</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ポイント増）となった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分子における比率の増要因としては、</a:t>
          </a:r>
          <a:r>
            <a:rPr kumimoji="1" lang="ja-JP" altLang="ja-JP" sz="1100">
              <a:solidFill>
                <a:schemeClr val="dk1"/>
              </a:solidFill>
              <a:effectLst/>
              <a:latin typeface="+mn-lt"/>
              <a:ea typeface="+mn-ea"/>
              <a:cs typeface="+mn-cs"/>
            </a:rPr>
            <a:t>近年実施した大型投資事業に係る地方債</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償還</a:t>
          </a:r>
          <a:r>
            <a:rPr kumimoji="1" lang="ja-JP" altLang="en-US" sz="1100">
              <a:solidFill>
                <a:schemeClr val="dk1"/>
              </a:solidFill>
              <a:effectLst/>
              <a:latin typeface="+mn-lt"/>
              <a:ea typeface="+mn-ea"/>
              <a:cs typeface="+mn-cs"/>
            </a:rPr>
            <a:t>開始となり、元利償還金額が上昇していることや、</a:t>
          </a:r>
          <a:r>
            <a:rPr kumimoji="1" lang="ja-JP" altLang="ja-JP" sz="1100">
              <a:solidFill>
                <a:schemeClr val="dk1"/>
              </a:solidFill>
              <a:effectLst/>
              <a:latin typeface="+mn-lt"/>
              <a:ea typeface="+mn-ea"/>
              <a:cs typeface="+mn-cs"/>
            </a:rPr>
            <a:t>一部事務組合の公債費負担</a:t>
          </a:r>
          <a:r>
            <a:rPr kumimoji="1" lang="ja-JP" altLang="en-US" sz="1100">
              <a:solidFill>
                <a:schemeClr val="dk1"/>
              </a:solidFill>
              <a:effectLst/>
              <a:latin typeface="+mn-lt"/>
              <a:ea typeface="+mn-ea"/>
              <a:cs typeface="+mn-cs"/>
            </a:rPr>
            <a:t>も増加傾向にある</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と分析される。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今後も、元利償還金の高止まり傾向が見込まれており、より一層</a:t>
          </a:r>
          <a:r>
            <a:rPr kumimoji="1" lang="ja-JP" altLang="ja-JP" sz="1100">
              <a:solidFill>
                <a:schemeClr val="dk1"/>
              </a:solidFill>
              <a:effectLst/>
              <a:latin typeface="+mn-lt"/>
              <a:ea typeface="+mn-ea"/>
              <a:cs typeface="+mn-cs"/>
            </a:rPr>
            <a:t>計画的な地方債発行に努める</a:t>
          </a:r>
          <a:r>
            <a:rPr kumimoji="1" lang="ja-JP" altLang="en-US" sz="1100">
              <a:solidFill>
                <a:schemeClr val="dk1"/>
              </a:solidFill>
              <a:effectLst/>
              <a:latin typeface="+mn-lt"/>
              <a:ea typeface="+mn-ea"/>
              <a:cs typeface="+mn-cs"/>
            </a:rPr>
            <a:t>必要がある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満期一括償還地方債は発行していない。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佐賀県鹿島市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年度から増加して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度</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97.8</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主な要因として、大型投資事業</a:t>
          </a:r>
          <a:r>
            <a:rPr kumimoji="1" lang="ja-JP" altLang="en-US" sz="1100">
              <a:solidFill>
                <a:schemeClr val="dk1"/>
              </a:solidFill>
              <a:effectLst/>
              <a:latin typeface="+mn-lt"/>
              <a:ea typeface="+mn-ea"/>
              <a:cs typeface="+mn-cs"/>
            </a:rPr>
            <a:t>の実施</a:t>
          </a:r>
          <a:r>
            <a:rPr kumimoji="1" lang="ja-JP" altLang="ja-JP" sz="1100">
              <a:solidFill>
                <a:schemeClr val="dk1"/>
              </a:solidFill>
              <a:effectLst/>
              <a:latin typeface="+mn-lt"/>
              <a:ea typeface="+mn-ea"/>
              <a:cs typeface="+mn-cs"/>
            </a:rPr>
            <a:t>による地方債残高の増が挙げられる。</a:t>
          </a:r>
          <a:endParaRPr lang="ja-JP" altLang="ja-JP" sz="1400">
            <a:effectLst/>
          </a:endParaRPr>
        </a:p>
        <a:p>
          <a:r>
            <a:rPr kumimoji="1" lang="ja-JP" altLang="ja-JP" sz="1100">
              <a:solidFill>
                <a:schemeClr val="dk1"/>
              </a:solidFill>
              <a:effectLst/>
              <a:latin typeface="+mn-lt"/>
              <a:ea typeface="+mn-ea"/>
              <a:cs typeface="+mn-cs"/>
            </a:rPr>
            <a:t>　今後は地方債発行を抑制して地方債残高の圧縮に努めるとともに、公営企業の経営健全化による繰出金の削減を図りながら、ふるさと納税基金などの充当可能財源を有効活用し、中長期的な視点で</a:t>
          </a:r>
          <a:r>
            <a:rPr kumimoji="1" lang="ja-JP" altLang="en-US" sz="1100">
              <a:solidFill>
                <a:schemeClr val="dk1"/>
              </a:solidFill>
              <a:effectLst/>
              <a:latin typeface="+mn-lt"/>
              <a:ea typeface="+mn-ea"/>
              <a:cs typeface="+mn-cs"/>
            </a:rPr>
            <a:t>持続可能な</a:t>
          </a:r>
          <a:r>
            <a:rPr kumimoji="1" lang="ja-JP" altLang="ja-JP" sz="1100">
              <a:solidFill>
                <a:schemeClr val="dk1"/>
              </a:solidFill>
              <a:effectLst/>
              <a:latin typeface="+mn-lt"/>
              <a:ea typeface="+mn-ea"/>
              <a:cs typeface="+mn-cs"/>
            </a:rPr>
            <a:t>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佐賀県鹿島市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年度は、ふるさと納税基金の大幅増（前年度比</a:t>
          </a:r>
          <a:r>
            <a:rPr kumimoji="1" lang="en-US" altLang="ja-JP" sz="1100">
              <a:solidFill>
                <a:schemeClr val="dk1"/>
              </a:solidFill>
              <a:effectLst/>
              <a:latin typeface="+mn-lt"/>
              <a:ea typeface="+mn-ea"/>
              <a:cs typeface="+mn-cs"/>
            </a:rPr>
            <a:t>231</a:t>
          </a:r>
          <a:r>
            <a:rPr kumimoji="1" lang="ja-JP" altLang="ja-JP" sz="1100">
              <a:solidFill>
                <a:schemeClr val="dk1"/>
              </a:solidFill>
              <a:effectLst/>
              <a:latin typeface="+mn-lt"/>
              <a:ea typeface="+mn-ea"/>
              <a:cs typeface="+mn-cs"/>
            </a:rPr>
            <a:t>百万円増）</a:t>
          </a:r>
          <a:r>
            <a:rPr kumimoji="1" lang="ja-JP" altLang="en-US" sz="1100">
              <a:solidFill>
                <a:schemeClr val="dk1"/>
              </a:solidFill>
              <a:effectLst/>
              <a:latin typeface="+mn-lt"/>
              <a:ea typeface="+mn-ea"/>
              <a:cs typeface="+mn-cs"/>
            </a:rPr>
            <a:t>となったものの、</a:t>
          </a:r>
          <a:r>
            <a:rPr kumimoji="1" lang="ja-JP" altLang="ja-JP" sz="1100">
              <a:solidFill>
                <a:schemeClr val="dk1"/>
              </a:solidFill>
              <a:effectLst/>
              <a:latin typeface="+mn-lt"/>
              <a:ea typeface="+mn-ea"/>
              <a:cs typeface="+mn-cs"/>
            </a:rPr>
            <a:t>財政調整基金が前年度比</a:t>
          </a:r>
          <a:r>
            <a:rPr kumimoji="1" lang="en-US" altLang="ja-JP" sz="1100">
              <a:solidFill>
                <a:schemeClr val="dk1"/>
              </a:solidFill>
              <a:effectLst/>
              <a:latin typeface="+mn-lt"/>
              <a:ea typeface="+mn-ea"/>
              <a:cs typeface="+mn-cs"/>
            </a:rPr>
            <a:t>242</a:t>
          </a:r>
          <a:r>
            <a:rPr kumimoji="1" lang="ja-JP" altLang="ja-JP" sz="1100">
              <a:solidFill>
                <a:schemeClr val="dk1"/>
              </a:solidFill>
              <a:effectLst/>
              <a:latin typeface="+mn-lt"/>
              <a:ea typeface="+mn-ea"/>
              <a:cs typeface="+mn-cs"/>
            </a:rPr>
            <a:t>百万円の減、公共施設建設基金が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百万円の減</a:t>
          </a:r>
          <a:r>
            <a:rPr kumimoji="1" lang="ja-JP" altLang="en-US" sz="1100">
              <a:solidFill>
                <a:schemeClr val="dk1"/>
              </a:solidFill>
              <a:effectLst/>
              <a:latin typeface="+mn-lt"/>
              <a:ea typeface="+mn-ea"/>
              <a:cs typeface="+mn-cs"/>
            </a:rPr>
            <a:t>となり、基金</a:t>
          </a:r>
          <a:r>
            <a:rPr kumimoji="1" lang="ja-JP" altLang="ja-JP" sz="1100">
              <a:solidFill>
                <a:schemeClr val="dk1"/>
              </a:solidFill>
              <a:effectLst/>
              <a:latin typeface="+mn-lt"/>
              <a:ea typeface="+mn-ea"/>
              <a:cs typeface="+mn-cs"/>
            </a:rPr>
            <a:t>全体で</a:t>
          </a:r>
          <a:r>
            <a:rPr kumimoji="1" lang="en-US" altLang="ja-JP" sz="1100">
              <a:solidFill>
                <a:schemeClr val="dk1"/>
              </a:solidFill>
              <a:effectLst/>
              <a:latin typeface="+mn-lt"/>
              <a:ea typeface="+mn-ea"/>
              <a:cs typeface="+mn-cs"/>
            </a:rPr>
            <a:t>2,909</a:t>
          </a:r>
          <a:r>
            <a:rPr kumimoji="1" lang="ja-JP" altLang="ja-JP" sz="1100">
              <a:solidFill>
                <a:schemeClr val="dk1"/>
              </a:solidFill>
              <a:effectLst/>
              <a:latin typeface="+mn-lt"/>
              <a:ea typeface="+mn-ea"/>
              <a:cs typeface="+mn-cs"/>
            </a:rPr>
            <a:t>百万円（前年度比</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ふるさと納税基金については、今後もふるさと納税件数が伸びる余地がみられ基金の増加が見込めるが、他の基金については減少傾向にあり今後も大型投資事業が控えていることから、取り崩しの回避及び堅実な基金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（基金の使途）</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ふるさと納税基金：鹿島市のまちづくりを応援するために寄せられた寄附金を活用し、寄附者の意向に沿ったまちづくり事業に活用する。</a:t>
          </a:r>
          <a:endParaRPr lang="ja-JP" altLang="ja-JP">
            <a:effectLst/>
          </a:endParaRPr>
        </a:p>
        <a:p>
          <a:r>
            <a:rPr kumimoji="1" lang="ja-JP" altLang="ja-JP" sz="1100">
              <a:solidFill>
                <a:sysClr val="windowText" lastClr="000000"/>
              </a:solidFill>
              <a:effectLst/>
              <a:latin typeface="+mn-lt"/>
              <a:ea typeface="+mn-ea"/>
              <a:cs typeface="+mn-cs"/>
            </a:rPr>
            <a:t>公共施設建設基金：公共施設の建設等の投資事業に活用する。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地域福祉基金　　：高齢者等の保健福祉の増進を図り、地域福祉の充実に資する事業に活用する。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ふるさと創生基金：自主的、主体的な地域づくりに資する事業に活用</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ふるさと人材育成支援基金：個性豊かで多様な人材育成事業を支援し、活力ある地域づくりに資するための事業に活用する。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ふるさと納税基金：ふるさと納税件数の伸びに伴う積立額の増加（前年度比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231</a:t>
          </a:r>
          <a:r>
            <a:rPr kumimoji="1" lang="ja-JP" altLang="ja-JP" sz="1100">
              <a:solidFill>
                <a:schemeClr val="dk1"/>
              </a:solidFill>
              <a:effectLst/>
              <a:latin typeface="+mn-lt"/>
              <a:ea typeface="+mn-ea"/>
              <a:cs typeface="+mn-cs"/>
            </a:rPr>
            <a:t>百万円）</a:t>
          </a:r>
          <a:endParaRPr lang="ja-JP" altLang="ja-JP">
            <a:effectLst/>
          </a:endParaRPr>
        </a:p>
        <a:p>
          <a:r>
            <a:rPr kumimoji="1" lang="ja-JP" altLang="ja-JP" sz="1100">
              <a:solidFill>
                <a:sysClr val="windowText" lastClr="000000"/>
              </a:solidFill>
              <a:effectLst/>
              <a:latin typeface="+mn-lt"/>
              <a:ea typeface="+mn-ea"/>
              <a:cs typeface="+mn-cs"/>
            </a:rPr>
            <a:t>公共施設建設基金：小中学校施設整備事業、</a:t>
          </a:r>
          <a:r>
            <a:rPr kumimoji="1" lang="ja-JP" altLang="en-US" sz="1100">
              <a:solidFill>
                <a:sysClr val="windowText" lastClr="000000"/>
              </a:solidFill>
              <a:effectLst/>
              <a:latin typeface="+mn-lt"/>
              <a:ea typeface="+mn-ea"/>
              <a:cs typeface="+mn-cs"/>
            </a:rPr>
            <a:t>市民会館建設事業</a:t>
          </a:r>
          <a:r>
            <a:rPr kumimoji="1" lang="ja-JP" altLang="ja-JP" sz="1100">
              <a:solidFill>
                <a:sysClr val="windowText" lastClr="000000"/>
              </a:solidFill>
              <a:effectLst/>
              <a:latin typeface="+mn-lt"/>
              <a:ea typeface="+mn-ea"/>
              <a:cs typeface="+mn-cs"/>
            </a:rPr>
            <a:t>などの大型投資事業に伴う取り崩し（前年度比△</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百万円）</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地域福祉基金　　：前年度比増減なし</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ふるさと創生基金：寄附金増による積立増（前年度比＋</a:t>
          </a:r>
          <a:r>
            <a:rPr kumimoji="1" lang="en-US" altLang="ja-JP" sz="1100">
              <a:solidFill>
                <a:sysClr val="windowText" lastClr="000000"/>
              </a:solidFill>
              <a:effectLst/>
              <a:latin typeface="+mn-lt"/>
              <a:ea typeface="+mn-ea"/>
              <a:cs typeface="+mn-cs"/>
            </a:rPr>
            <a:t>6</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ふるさと人材育成支援基金：前年度比増減なし</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ふるさと納税基金：ふるさと納税件数の伸びに伴う積み立て増</a:t>
          </a:r>
          <a:endParaRPr lang="ja-JP" altLang="ja-JP">
            <a:effectLst/>
          </a:endParaRPr>
        </a:p>
        <a:p>
          <a:r>
            <a:rPr kumimoji="1" lang="ja-JP" altLang="ja-JP" sz="1100">
              <a:solidFill>
                <a:sysClr val="windowText" lastClr="000000"/>
              </a:solidFill>
              <a:effectLst/>
              <a:latin typeface="+mn-lt"/>
              <a:ea typeface="+mn-ea"/>
              <a:cs typeface="+mn-cs"/>
            </a:rPr>
            <a:t>公共施設建設基金：市民会館建設事業、小中学校施設整備事業などの大型投資事業に伴う取り崩し</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地域福祉基金　　：社会福祉協議会運営補助に伴う取り崩し</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ふるさと創生基金：地域づくり補助団体への補助等</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ふるさと人材育成支援基金：児童生徒の育成支援に対する活動事業補助等</a:t>
          </a:r>
          <a:endParaRPr lang="ja-JP" altLang="ja-JP" sz="1400">
            <a:solidFill>
              <a:sysClr val="windowText" lastClr="000000"/>
            </a:solidFill>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歳入減及び歳出増に伴う財源不足を補填するために活用しており、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242</a:t>
          </a:r>
          <a:r>
            <a:rPr kumimoji="1" lang="ja-JP" altLang="ja-JP" sz="1100">
              <a:solidFill>
                <a:schemeClr val="dk1"/>
              </a:solidFill>
              <a:effectLst/>
              <a:latin typeface="+mn-lt"/>
              <a:ea typeface="+mn-ea"/>
              <a:cs typeface="+mn-cs"/>
            </a:rPr>
            <a:t>百万円の</a:t>
          </a:r>
          <a:r>
            <a:rPr kumimoji="1" lang="en-US" altLang="ja-JP" sz="1100">
              <a:solidFill>
                <a:schemeClr val="dk1"/>
              </a:solidFill>
              <a:effectLst/>
              <a:latin typeface="+mn-lt"/>
              <a:ea typeface="+mn-ea"/>
              <a:cs typeface="+mn-cs"/>
            </a:rPr>
            <a:t>1,085</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年度以降（平成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年度を除く）取り崩し超過が続いている状況であり、積み立て超過に転換する必要があるものの、多様化する財政需要と限られた財源の中で、十分な積み立て額を確保できていない状況が続いている。</a:t>
          </a:r>
          <a:endParaRPr lang="ja-JP" altLang="ja-JP" sz="1400">
            <a:effectLst/>
          </a:endParaRPr>
        </a:p>
        <a:p>
          <a:r>
            <a:rPr kumimoji="1" lang="ja-JP" altLang="ja-JP" sz="1100">
              <a:solidFill>
                <a:schemeClr val="dk1"/>
              </a:solidFill>
              <a:effectLst/>
              <a:latin typeface="+mn-lt"/>
              <a:ea typeface="+mn-ea"/>
              <a:cs typeface="+mn-cs"/>
            </a:rPr>
            <a:t>　なお、一般的に適正といわれる標準財政規模比の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％を超える状態は維持しているものの、今後も大型投資事業が予定されており、その基準を下回らないように努め、中長期的な視点での積み立て・取り崩しを行う。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情報基盤整備事業債・下水道事業債の償還に活用し、</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百万円の</a:t>
          </a:r>
          <a:r>
            <a:rPr kumimoji="1" lang="en-US" altLang="ja-JP" sz="1100">
              <a:solidFill>
                <a:schemeClr val="dk1"/>
              </a:solidFill>
              <a:effectLst/>
              <a:latin typeface="+mn-lt"/>
              <a:ea typeface="+mn-ea"/>
              <a:cs typeface="+mn-cs"/>
            </a:rPr>
            <a:t>186</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限られた基金の中で適正な運用管理に努め、計画的な地方債償還を図る。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28,964
28,805
112.12
15,145,409
14,844,285
263,333
7,137,323
11,204,896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有形固定資産減価償却率は全国平均や佐賀県平均よりも低い数値であるが、年々老朽化が進んでいる状況である。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老朽化している施設のうち更新計画がある施設等はあるが、総合管理計画に基づく計画的な予防保全による長寿命化等を図っていくこととしており、有形固定資産減価償却率は今後も逓増する見込みである。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35179</xdr:rowOff>
    </xdr:from>
    <xdr:to>
      <xdr:col>23</xdr:col>
      <xdr:colOff>136525</xdr:colOff>
      <xdr:row>29</xdr:row>
      <xdr:rowOff>136779</xdr:rowOff>
    </xdr:to>
    <xdr:sp macro="" textlink="">
      <xdr:nvSpPr>
        <xdr:cNvPr id="79" name="楕円 78"/>
        <xdr:cNvSpPr/>
      </xdr:nvSpPr>
      <xdr:spPr>
        <a:xfrm>
          <a:off x="47117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58056</xdr:rowOff>
    </xdr:from>
    <xdr:ext cx="405111" cy="259045"/>
    <xdr:sp macro="" textlink="">
      <xdr:nvSpPr>
        <xdr:cNvPr id="80" name="有形固定資産減価償却率該当値テキスト"/>
        <xdr:cNvSpPr txBox="1"/>
      </xdr:nvSpPr>
      <xdr:spPr>
        <a:xfrm>
          <a:off x="4813300" y="5630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11430</xdr:rowOff>
    </xdr:from>
    <xdr:to>
      <xdr:col>19</xdr:col>
      <xdr:colOff>187325</xdr:colOff>
      <xdr:row>29</xdr:row>
      <xdr:rowOff>113030</xdr:rowOff>
    </xdr:to>
    <xdr:sp macro="" textlink="">
      <xdr:nvSpPr>
        <xdr:cNvPr id="81" name="楕円 80"/>
        <xdr:cNvSpPr/>
      </xdr:nvSpPr>
      <xdr:spPr>
        <a:xfrm>
          <a:off x="4000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62230</xdr:rowOff>
    </xdr:from>
    <xdr:to>
      <xdr:col>23</xdr:col>
      <xdr:colOff>85725</xdr:colOff>
      <xdr:row>29</xdr:row>
      <xdr:rowOff>85979</xdr:rowOff>
    </xdr:to>
    <xdr:cxnSp macro="">
      <xdr:nvCxnSpPr>
        <xdr:cNvPr id="82" name="直線コネクタ 81"/>
        <xdr:cNvCxnSpPr/>
      </xdr:nvCxnSpPr>
      <xdr:spPr>
        <a:xfrm>
          <a:off x="4051300" y="5805805"/>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146177</xdr:rowOff>
    </xdr:from>
    <xdr:to>
      <xdr:col>15</xdr:col>
      <xdr:colOff>187325</xdr:colOff>
      <xdr:row>29</xdr:row>
      <xdr:rowOff>76327</xdr:rowOff>
    </xdr:to>
    <xdr:sp macro="" textlink="">
      <xdr:nvSpPr>
        <xdr:cNvPr id="83" name="楕円 82"/>
        <xdr:cNvSpPr/>
      </xdr:nvSpPr>
      <xdr:spPr>
        <a:xfrm>
          <a:off x="3238500" y="57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25527</xdr:rowOff>
    </xdr:from>
    <xdr:to>
      <xdr:col>19</xdr:col>
      <xdr:colOff>136525</xdr:colOff>
      <xdr:row>29</xdr:row>
      <xdr:rowOff>62230</xdr:rowOff>
    </xdr:to>
    <xdr:cxnSp macro="">
      <xdr:nvCxnSpPr>
        <xdr:cNvPr id="84" name="直線コネクタ 83"/>
        <xdr:cNvCxnSpPr/>
      </xdr:nvCxnSpPr>
      <xdr:spPr>
        <a:xfrm>
          <a:off x="3289300" y="5769102"/>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5" name="楕円 84"/>
        <xdr:cNvSpPr/>
      </xdr:nvSpPr>
      <xdr:spPr>
        <a:xfrm>
          <a:off x="2476500" y="56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160274</xdr:rowOff>
    </xdr:from>
    <xdr:to>
      <xdr:col>15</xdr:col>
      <xdr:colOff>136525</xdr:colOff>
      <xdr:row>29</xdr:row>
      <xdr:rowOff>25527</xdr:rowOff>
    </xdr:to>
    <xdr:cxnSp macro="">
      <xdr:nvCxnSpPr>
        <xdr:cNvPr id="86" name="直線コネクタ 85"/>
        <xdr:cNvCxnSpPr/>
      </xdr:nvCxnSpPr>
      <xdr:spPr>
        <a:xfrm>
          <a:off x="2527300" y="5732399"/>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124587</xdr:rowOff>
    </xdr:from>
    <xdr:to>
      <xdr:col>7</xdr:col>
      <xdr:colOff>187325</xdr:colOff>
      <xdr:row>29</xdr:row>
      <xdr:rowOff>54737</xdr:rowOff>
    </xdr:to>
    <xdr:sp macro="" textlink="">
      <xdr:nvSpPr>
        <xdr:cNvPr id="87" name="楕円 86"/>
        <xdr:cNvSpPr/>
      </xdr:nvSpPr>
      <xdr:spPr>
        <a:xfrm>
          <a:off x="1714500" y="56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160274</xdr:rowOff>
    </xdr:from>
    <xdr:to>
      <xdr:col>11</xdr:col>
      <xdr:colOff>136525</xdr:colOff>
      <xdr:row>29</xdr:row>
      <xdr:rowOff>3937</xdr:rowOff>
    </xdr:to>
    <xdr:cxnSp macro="">
      <xdr:nvCxnSpPr>
        <xdr:cNvPr id="88" name="直線コネクタ 87"/>
        <xdr:cNvCxnSpPr/>
      </xdr:nvCxnSpPr>
      <xdr:spPr>
        <a:xfrm flipV="1">
          <a:off x="1765300" y="5732399"/>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9" name="n_1aveValue有形固定資産減価償却率"/>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129557</xdr:rowOff>
    </xdr:from>
    <xdr:ext cx="405111" cy="259045"/>
    <xdr:sp macro="" textlink="">
      <xdr:nvSpPr>
        <xdr:cNvPr id="93" name="n_1mainValue有形固定資産減価償却率"/>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92854</xdr:rowOff>
    </xdr:from>
    <xdr:ext cx="405111" cy="259045"/>
    <xdr:sp macro="" textlink="">
      <xdr:nvSpPr>
        <xdr:cNvPr id="94" name="n_2mainValue有形固定資産減価償却率"/>
        <xdr:cNvSpPr txBox="1"/>
      </xdr:nvSpPr>
      <xdr:spPr>
        <a:xfrm>
          <a:off x="3086744" y="549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5" name="n_3mainValue有形固定資産減価償却率"/>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45864</xdr:rowOff>
    </xdr:from>
    <xdr:ext cx="405111" cy="259045"/>
    <xdr:sp macro="" textlink="">
      <xdr:nvSpPr>
        <xdr:cNvPr id="96" name="n_4mainValue有形固定資産減価償却率"/>
        <xdr:cNvSpPr txBox="1"/>
      </xdr:nvSpPr>
      <xdr:spPr>
        <a:xfrm>
          <a:off x="1562744" y="5789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近年の大型投資事業実施に伴う公債費の増や一部事務組合の公債費相当負担見込額増などにより将来負担額は増える傾向にある。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予防保全による長寿命化等を図っていくこととしている投資的事業についても地方債現在高に影響を及ぼすこととなり、計画的な実施、平準化など工夫した取組みが必要となる。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87685</xdr:rowOff>
    </xdr:from>
    <xdr:to>
      <xdr:col>76</xdr:col>
      <xdr:colOff>73025</xdr:colOff>
      <xdr:row>32</xdr:row>
      <xdr:rowOff>17835</xdr:rowOff>
    </xdr:to>
    <xdr:sp macro="" textlink="">
      <xdr:nvSpPr>
        <xdr:cNvPr id="143" name="楕円 142"/>
        <xdr:cNvSpPr/>
      </xdr:nvSpPr>
      <xdr:spPr>
        <a:xfrm>
          <a:off x="14744700" y="61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66112</xdr:rowOff>
    </xdr:from>
    <xdr:ext cx="469744" cy="259045"/>
    <xdr:sp macro="" textlink="">
      <xdr:nvSpPr>
        <xdr:cNvPr id="144" name="債務償還比率該当値テキスト"/>
        <xdr:cNvSpPr txBox="1"/>
      </xdr:nvSpPr>
      <xdr:spPr>
        <a:xfrm>
          <a:off x="14846300" y="615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106190</xdr:rowOff>
    </xdr:from>
    <xdr:to>
      <xdr:col>72</xdr:col>
      <xdr:colOff>123825</xdr:colOff>
      <xdr:row>32</xdr:row>
      <xdr:rowOff>36340</xdr:rowOff>
    </xdr:to>
    <xdr:sp macro="" textlink="">
      <xdr:nvSpPr>
        <xdr:cNvPr id="145" name="楕円 144"/>
        <xdr:cNvSpPr/>
      </xdr:nvSpPr>
      <xdr:spPr>
        <a:xfrm>
          <a:off x="14033500" y="619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138485</xdr:rowOff>
    </xdr:from>
    <xdr:to>
      <xdr:col>76</xdr:col>
      <xdr:colOff>22225</xdr:colOff>
      <xdr:row>31</xdr:row>
      <xdr:rowOff>156990</xdr:rowOff>
    </xdr:to>
    <xdr:cxnSp macro="">
      <xdr:nvCxnSpPr>
        <xdr:cNvPr id="146" name="直線コネクタ 145"/>
        <xdr:cNvCxnSpPr/>
      </xdr:nvCxnSpPr>
      <xdr:spPr>
        <a:xfrm flipV="1">
          <a:off x="14084300" y="6224960"/>
          <a:ext cx="7112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129322</xdr:rowOff>
    </xdr:from>
    <xdr:to>
      <xdr:col>68</xdr:col>
      <xdr:colOff>123825</xdr:colOff>
      <xdr:row>32</xdr:row>
      <xdr:rowOff>59472</xdr:rowOff>
    </xdr:to>
    <xdr:sp macro="" textlink="">
      <xdr:nvSpPr>
        <xdr:cNvPr id="147" name="楕円 146"/>
        <xdr:cNvSpPr/>
      </xdr:nvSpPr>
      <xdr:spPr>
        <a:xfrm>
          <a:off x="13271500" y="62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156990</xdr:rowOff>
    </xdr:from>
    <xdr:to>
      <xdr:col>72</xdr:col>
      <xdr:colOff>73025</xdr:colOff>
      <xdr:row>32</xdr:row>
      <xdr:rowOff>8672</xdr:rowOff>
    </xdr:to>
    <xdr:cxnSp macro="">
      <xdr:nvCxnSpPr>
        <xdr:cNvPr id="148" name="直線コネクタ 147"/>
        <xdr:cNvCxnSpPr/>
      </xdr:nvCxnSpPr>
      <xdr:spPr>
        <a:xfrm flipV="1">
          <a:off x="13322300" y="6243465"/>
          <a:ext cx="762000"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46663</xdr:rowOff>
    </xdr:from>
    <xdr:to>
      <xdr:col>64</xdr:col>
      <xdr:colOff>123825</xdr:colOff>
      <xdr:row>31</xdr:row>
      <xdr:rowOff>148263</xdr:rowOff>
    </xdr:to>
    <xdr:sp macro="" textlink="">
      <xdr:nvSpPr>
        <xdr:cNvPr id="149" name="楕円 148"/>
        <xdr:cNvSpPr/>
      </xdr:nvSpPr>
      <xdr:spPr>
        <a:xfrm>
          <a:off x="12509500" y="613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97463</xdr:rowOff>
    </xdr:from>
    <xdr:to>
      <xdr:col>68</xdr:col>
      <xdr:colOff>73025</xdr:colOff>
      <xdr:row>32</xdr:row>
      <xdr:rowOff>8672</xdr:rowOff>
    </xdr:to>
    <xdr:cxnSp macro="">
      <xdr:nvCxnSpPr>
        <xdr:cNvPr id="150" name="直線コネクタ 149"/>
        <xdr:cNvCxnSpPr/>
      </xdr:nvCxnSpPr>
      <xdr:spPr>
        <a:xfrm>
          <a:off x="12560300" y="6183938"/>
          <a:ext cx="762000" cy="8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162046</xdr:rowOff>
    </xdr:from>
    <xdr:to>
      <xdr:col>60</xdr:col>
      <xdr:colOff>123825</xdr:colOff>
      <xdr:row>30</xdr:row>
      <xdr:rowOff>92196</xdr:rowOff>
    </xdr:to>
    <xdr:sp macro="" textlink="">
      <xdr:nvSpPr>
        <xdr:cNvPr id="151" name="楕円 150"/>
        <xdr:cNvSpPr/>
      </xdr:nvSpPr>
      <xdr:spPr>
        <a:xfrm>
          <a:off x="11747500" y="590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41396</xdr:rowOff>
    </xdr:from>
    <xdr:to>
      <xdr:col>64</xdr:col>
      <xdr:colOff>73025</xdr:colOff>
      <xdr:row>31</xdr:row>
      <xdr:rowOff>97463</xdr:rowOff>
    </xdr:to>
    <xdr:cxnSp macro="">
      <xdr:nvCxnSpPr>
        <xdr:cNvPr id="152" name="直線コネクタ 151"/>
        <xdr:cNvCxnSpPr/>
      </xdr:nvCxnSpPr>
      <xdr:spPr>
        <a:xfrm>
          <a:off x="11798300" y="5956421"/>
          <a:ext cx="762000" cy="22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27467</xdr:rowOff>
    </xdr:from>
    <xdr:ext cx="469744" cy="259045"/>
    <xdr:sp macro="" textlink="">
      <xdr:nvSpPr>
        <xdr:cNvPr id="157" name="n_1mainValue債務償還比率"/>
        <xdr:cNvSpPr txBox="1"/>
      </xdr:nvSpPr>
      <xdr:spPr>
        <a:xfrm>
          <a:off x="13836727" y="628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50599</xdr:rowOff>
    </xdr:from>
    <xdr:ext cx="469744" cy="259045"/>
    <xdr:sp macro="" textlink="">
      <xdr:nvSpPr>
        <xdr:cNvPr id="158" name="n_2mainValue債務償還比率"/>
        <xdr:cNvSpPr txBox="1"/>
      </xdr:nvSpPr>
      <xdr:spPr>
        <a:xfrm>
          <a:off x="13087427" y="630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139390</xdr:rowOff>
    </xdr:from>
    <xdr:ext cx="469744" cy="259045"/>
    <xdr:sp macro="" textlink="">
      <xdr:nvSpPr>
        <xdr:cNvPr id="159" name="n_3mainValue債務償還比率"/>
        <xdr:cNvSpPr txBox="1"/>
      </xdr:nvSpPr>
      <xdr:spPr>
        <a:xfrm>
          <a:off x="12325427" y="622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83323</xdr:rowOff>
    </xdr:from>
    <xdr:ext cx="469744" cy="259045"/>
    <xdr:sp macro="" textlink="">
      <xdr:nvSpPr>
        <xdr:cNvPr id="160" name="n_4mainValue債務償還比率"/>
        <xdr:cNvSpPr txBox="1"/>
      </xdr:nvSpPr>
      <xdr:spPr>
        <a:xfrm>
          <a:off x="11563427" y="599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28,964
28,805
112.12
15,145,409
14,844,285
263,333
7,137,323
11,204,896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141333</xdr:rowOff>
    </xdr:from>
    <xdr:to>
      <xdr:col>24</xdr:col>
      <xdr:colOff>114300</xdr:colOff>
      <xdr:row>39</xdr:row>
      <xdr:rowOff>71483</xdr:rowOff>
    </xdr:to>
    <xdr:sp macro="" textlink="">
      <xdr:nvSpPr>
        <xdr:cNvPr id="74" name="楕円 73"/>
        <xdr:cNvSpPr/>
      </xdr:nvSpPr>
      <xdr:spPr>
        <a:xfrm>
          <a:off x="45847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119760</xdr:rowOff>
    </xdr:from>
    <xdr:ext cx="405111" cy="259045"/>
    <xdr:sp macro="" textlink="">
      <xdr:nvSpPr>
        <xdr:cNvPr id="75" name="【道路】&#10;有形固定資産減価償却率該当値テキスト"/>
        <xdr:cNvSpPr txBox="1"/>
      </xdr:nvSpPr>
      <xdr:spPr>
        <a:xfrm>
          <a:off x="4673600"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103777</xdr:rowOff>
    </xdr:from>
    <xdr:to>
      <xdr:col>20</xdr:col>
      <xdr:colOff>38100</xdr:colOff>
      <xdr:row>39</xdr:row>
      <xdr:rowOff>33927</xdr:rowOff>
    </xdr:to>
    <xdr:sp macro="" textlink="">
      <xdr:nvSpPr>
        <xdr:cNvPr id="76" name="楕円 75"/>
        <xdr:cNvSpPr/>
      </xdr:nvSpPr>
      <xdr:spPr>
        <a:xfrm>
          <a:off x="3746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154577</xdr:rowOff>
    </xdr:from>
    <xdr:to>
      <xdr:col>24</xdr:col>
      <xdr:colOff>63500</xdr:colOff>
      <xdr:row>39</xdr:row>
      <xdr:rowOff>20683</xdr:rowOff>
    </xdr:to>
    <xdr:cxnSp macro="">
      <xdr:nvCxnSpPr>
        <xdr:cNvPr id="77" name="直線コネクタ 76"/>
        <xdr:cNvCxnSpPr/>
      </xdr:nvCxnSpPr>
      <xdr:spPr>
        <a:xfrm>
          <a:off x="3797300" y="666967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79284</xdr:rowOff>
    </xdr:from>
    <xdr:to>
      <xdr:col>15</xdr:col>
      <xdr:colOff>101600</xdr:colOff>
      <xdr:row>39</xdr:row>
      <xdr:rowOff>9434</xdr:rowOff>
    </xdr:to>
    <xdr:sp macro="" textlink="">
      <xdr:nvSpPr>
        <xdr:cNvPr id="78" name="楕円 77"/>
        <xdr:cNvSpPr/>
      </xdr:nvSpPr>
      <xdr:spPr>
        <a:xfrm>
          <a:off x="2857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130084</xdr:rowOff>
    </xdr:from>
    <xdr:to>
      <xdr:col>19</xdr:col>
      <xdr:colOff>177800</xdr:colOff>
      <xdr:row>38</xdr:row>
      <xdr:rowOff>154577</xdr:rowOff>
    </xdr:to>
    <xdr:cxnSp macro="">
      <xdr:nvCxnSpPr>
        <xdr:cNvPr id="79" name="直線コネクタ 78"/>
        <xdr:cNvCxnSpPr/>
      </xdr:nvCxnSpPr>
      <xdr:spPr>
        <a:xfrm>
          <a:off x="2908300" y="66451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48260</xdr:rowOff>
    </xdr:from>
    <xdr:to>
      <xdr:col>10</xdr:col>
      <xdr:colOff>165100</xdr:colOff>
      <xdr:row>38</xdr:row>
      <xdr:rowOff>149860</xdr:rowOff>
    </xdr:to>
    <xdr:sp macro="" textlink="">
      <xdr:nvSpPr>
        <xdr:cNvPr id="80" name="楕円 79"/>
        <xdr:cNvSpPr/>
      </xdr:nvSpPr>
      <xdr:spPr>
        <a:xfrm>
          <a:off x="1968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99060</xdr:rowOff>
    </xdr:from>
    <xdr:to>
      <xdr:col>15</xdr:col>
      <xdr:colOff>50800</xdr:colOff>
      <xdr:row>38</xdr:row>
      <xdr:rowOff>130084</xdr:rowOff>
    </xdr:to>
    <xdr:cxnSp macro="">
      <xdr:nvCxnSpPr>
        <xdr:cNvPr id="81" name="直線コネクタ 80"/>
        <xdr:cNvCxnSpPr/>
      </xdr:nvCxnSpPr>
      <xdr:spPr>
        <a:xfrm>
          <a:off x="2019300" y="661416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18869</xdr:rowOff>
    </xdr:from>
    <xdr:to>
      <xdr:col>6</xdr:col>
      <xdr:colOff>38100</xdr:colOff>
      <xdr:row>38</xdr:row>
      <xdr:rowOff>120469</xdr:rowOff>
    </xdr:to>
    <xdr:sp macro="" textlink="">
      <xdr:nvSpPr>
        <xdr:cNvPr id="82" name="楕円 81"/>
        <xdr:cNvSpPr/>
      </xdr:nvSpPr>
      <xdr:spPr>
        <a:xfrm>
          <a:off x="1079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69669</xdr:rowOff>
    </xdr:from>
    <xdr:to>
      <xdr:col>10</xdr:col>
      <xdr:colOff>114300</xdr:colOff>
      <xdr:row>38</xdr:row>
      <xdr:rowOff>99060</xdr:rowOff>
    </xdr:to>
    <xdr:cxnSp macro="">
      <xdr:nvCxnSpPr>
        <xdr:cNvPr id="83" name="直線コネクタ 82"/>
        <xdr:cNvCxnSpPr/>
      </xdr:nvCxnSpPr>
      <xdr:spPr>
        <a:xfrm>
          <a:off x="1130300" y="658476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4" name="n_1ave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5" name="n_2aveValue【道路】&#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25054</xdr:rowOff>
    </xdr:from>
    <xdr:ext cx="405111" cy="259045"/>
    <xdr:sp macro="" textlink="">
      <xdr:nvSpPr>
        <xdr:cNvPr id="88" name="n_1mainValue【道路】&#10;有形固定資産減価償却率"/>
        <xdr:cNvSpPr txBox="1"/>
      </xdr:nvSpPr>
      <xdr:spPr>
        <a:xfrm>
          <a:off x="35820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561</xdr:rowOff>
    </xdr:from>
    <xdr:ext cx="405111" cy="259045"/>
    <xdr:sp macro="" textlink="">
      <xdr:nvSpPr>
        <xdr:cNvPr id="89" name="n_2mainValue【道路】&#10;有形固定資産減価償却率"/>
        <xdr:cNvSpPr txBox="1"/>
      </xdr:nvSpPr>
      <xdr:spPr>
        <a:xfrm>
          <a:off x="2705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90" name="n_3main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111596</xdr:rowOff>
    </xdr:from>
    <xdr:ext cx="405111" cy="259045"/>
    <xdr:sp macro="" textlink="">
      <xdr:nvSpPr>
        <xdr:cNvPr id="91" name="n_4mainValue【道路】&#10;有形固定資産減価償却率"/>
        <xdr:cNvSpPr txBox="1"/>
      </xdr:nvSpPr>
      <xdr:spPr>
        <a:xfrm>
          <a:off x="927744"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126853</xdr:rowOff>
    </xdr:from>
    <xdr:to>
      <xdr:col>55</xdr:col>
      <xdr:colOff>50800</xdr:colOff>
      <xdr:row>41</xdr:row>
      <xdr:rowOff>57003</xdr:rowOff>
    </xdr:to>
    <xdr:sp macro="" textlink="">
      <xdr:nvSpPr>
        <xdr:cNvPr id="129" name="楕円 128"/>
        <xdr:cNvSpPr/>
      </xdr:nvSpPr>
      <xdr:spPr>
        <a:xfrm>
          <a:off x="10426700" y="698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41780</xdr:rowOff>
    </xdr:from>
    <xdr:ext cx="534377" cy="259045"/>
    <xdr:sp macro="" textlink="">
      <xdr:nvSpPr>
        <xdr:cNvPr id="130" name="【道路】&#10;一人当たり延長該当値テキスト"/>
        <xdr:cNvSpPr txBox="1"/>
      </xdr:nvSpPr>
      <xdr:spPr>
        <a:xfrm>
          <a:off x="10515600" y="68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128618</xdr:rowOff>
    </xdr:from>
    <xdr:to>
      <xdr:col>50</xdr:col>
      <xdr:colOff>165100</xdr:colOff>
      <xdr:row>41</xdr:row>
      <xdr:rowOff>58768</xdr:rowOff>
    </xdr:to>
    <xdr:sp macro="" textlink="">
      <xdr:nvSpPr>
        <xdr:cNvPr id="131" name="楕円 130"/>
        <xdr:cNvSpPr/>
      </xdr:nvSpPr>
      <xdr:spPr>
        <a:xfrm>
          <a:off x="9588500" y="698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6203</xdr:rowOff>
    </xdr:from>
    <xdr:to>
      <xdr:col>55</xdr:col>
      <xdr:colOff>0</xdr:colOff>
      <xdr:row>41</xdr:row>
      <xdr:rowOff>7968</xdr:rowOff>
    </xdr:to>
    <xdr:cxnSp macro="">
      <xdr:nvCxnSpPr>
        <xdr:cNvPr id="132" name="直線コネクタ 131"/>
        <xdr:cNvCxnSpPr/>
      </xdr:nvCxnSpPr>
      <xdr:spPr>
        <a:xfrm flipV="1">
          <a:off x="9639300" y="7035653"/>
          <a:ext cx="8382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131077</xdr:rowOff>
    </xdr:from>
    <xdr:to>
      <xdr:col>46</xdr:col>
      <xdr:colOff>38100</xdr:colOff>
      <xdr:row>41</xdr:row>
      <xdr:rowOff>61227</xdr:rowOff>
    </xdr:to>
    <xdr:sp macro="" textlink="">
      <xdr:nvSpPr>
        <xdr:cNvPr id="133" name="楕円 132"/>
        <xdr:cNvSpPr/>
      </xdr:nvSpPr>
      <xdr:spPr>
        <a:xfrm>
          <a:off x="8699500" y="69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7968</xdr:rowOff>
    </xdr:from>
    <xdr:to>
      <xdr:col>50</xdr:col>
      <xdr:colOff>114300</xdr:colOff>
      <xdr:row>41</xdr:row>
      <xdr:rowOff>10427</xdr:rowOff>
    </xdr:to>
    <xdr:cxnSp macro="">
      <xdr:nvCxnSpPr>
        <xdr:cNvPr id="134" name="直線コネクタ 133"/>
        <xdr:cNvCxnSpPr/>
      </xdr:nvCxnSpPr>
      <xdr:spPr>
        <a:xfrm flipV="1">
          <a:off x="8750300" y="7037418"/>
          <a:ext cx="889000" cy="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133016</xdr:rowOff>
    </xdr:from>
    <xdr:to>
      <xdr:col>41</xdr:col>
      <xdr:colOff>101600</xdr:colOff>
      <xdr:row>41</xdr:row>
      <xdr:rowOff>63166</xdr:rowOff>
    </xdr:to>
    <xdr:sp macro="" textlink="">
      <xdr:nvSpPr>
        <xdr:cNvPr id="135" name="楕円 134"/>
        <xdr:cNvSpPr/>
      </xdr:nvSpPr>
      <xdr:spPr>
        <a:xfrm>
          <a:off x="7810500" y="699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10427</xdr:rowOff>
    </xdr:from>
    <xdr:to>
      <xdr:col>45</xdr:col>
      <xdr:colOff>177800</xdr:colOff>
      <xdr:row>41</xdr:row>
      <xdr:rowOff>12366</xdr:rowOff>
    </xdr:to>
    <xdr:cxnSp macro="">
      <xdr:nvCxnSpPr>
        <xdr:cNvPr id="136" name="直線コネクタ 135"/>
        <xdr:cNvCxnSpPr/>
      </xdr:nvCxnSpPr>
      <xdr:spPr>
        <a:xfrm flipV="1">
          <a:off x="7861300" y="7039877"/>
          <a:ext cx="88900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134278</xdr:rowOff>
    </xdr:from>
    <xdr:to>
      <xdr:col>36</xdr:col>
      <xdr:colOff>165100</xdr:colOff>
      <xdr:row>41</xdr:row>
      <xdr:rowOff>64428</xdr:rowOff>
    </xdr:to>
    <xdr:sp macro="" textlink="">
      <xdr:nvSpPr>
        <xdr:cNvPr id="137" name="楕円 136"/>
        <xdr:cNvSpPr/>
      </xdr:nvSpPr>
      <xdr:spPr>
        <a:xfrm>
          <a:off x="6921500" y="699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12366</xdr:rowOff>
    </xdr:from>
    <xdr:to>
      <xdr:col>41</xdr:col>
      <xdr:colOff>50800</xdr:colOff>
      <xdr:row>41</xdr:row>
      <xdr:rowOff>13628</xdr:rowOff>
    </xdr:to>
    <xdr:cxnSp macro="">
      <xdr:nvCxnSpPr>
        <xdr:cNvPr id="138" name="直線コネクタ 137"/>
        <xdr:cNvCxnSpPr/>
      </xdr:nvCxnSpPr>
      <xdr:spPr>
        <a:xfrm flipV="1">
          <a:off x="6972300" y="7041816"/>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42" name="n_4aveValue【道路】&#10;一人当たり延長"/>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49895</xdr:rowOff>
    </xdr:from>
    <xdr:ext cx="534377" cy="259045"/>
    <xdr:sp macro="" textlink="">
      <xdr:nvSpPr>
        <xdr:cNvPr id="143" name="n_1mainValue【道路】&#10;一人当たり延長"/>
        <xdr:cNvSpPr txBox="1"/>
      </xdr:nvSpPr>
      <xdr:spPr>
        <a:xfrm>
          <a:off x="9359411" y="707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52354</xdr:rowOff>
    </xdr:from>
    <xdr:ext cx="534377" cy="259045"/>
    <xdr:sp macro="" textlink="">
      <xdr:nvSpPr>
        <xdr:cNvPr id="144" name="n_2mainValue【道路】&#10;一人当たり延長"/>
        <xdr:cNvSpPr txBox="1"/>
      </xdr:nvSpPr>
      <xdr:spPr>
        <a:xfrm>
          <a:off x="8483111" y="708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54293</xdr:rowOff>
    </xdr:from>
    <xdr:ext cx="534377" cy="259045"/>
    <xdr:sp macro="" textlink="">
      <xdr:nvSpPr>
        <xdr:cNvPr id="145" name="n_3mainValue【道路】&#10;一人当たり延長"/>
        <xdr:cNvSpPr txBox="1"/>
      </xdr:nvSpPr>
      <xdr:spPr>
        <a:xfrm>
          <a:off x="7594111" y="708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55555</xdr:rowOff>
    </xdr:from>
    <xdr:ext cx="534377" cy="259045"/>
    <xdr:sp macro="" textlink="">
      <xdr:nvSpPr>
        <xdr:cNvPr id="146" name="n_4mainValue【道路】&#10;一人当たり延長"/>
        <xdr:cNvSpPr txBox="1"/>
      </xdr:nvSpPr>
      <xdr:spPr>
        <a:xfrm>
          <a:off x="6705111" y="708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116840</xdr:rowOff>
    </xdr:from>
    <xdr:to>
      <xdr:col>24</xdr:col>
      <xdr:colOff>114300</xdr:colOff>
      <xdr:row>61</xdr:row>
      <xdr:rowOff>46990</xdr:rowOff>
    </xdr:to>
    <xdr:sp macro="" textlink="">
      <xdr:nvSpPr>
        <xdr:cNvPr id="186" name="楕円 185"/>
        <xdr:cNvSpPr/>
      </xdr:nvSpPr>
      <xdr:spPr>
        <a:xfrm>
          <a:off x="45847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139717</xdr:rowOff>
    </xdr:from>
    <xdr:ext cx="405111" cy="259045"/>
    <xdr:sp macro="" textlink="">
      <xdr:nvSpPr>
        <xdr:cNvPr id="187" name="【橋りょう・トンネル】&#10;有形固定資産減価償却率該当値テキスト"/>
        <xdr:cNvSpPr txBox="1"/>
      </xdr:nvSpPr>
      <xdr:spPr>
        <a:xfrm>
          <a:off x="4673600" y="1025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88" name="楕円 187"/>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137160</xdr:rowOff>
    </xdr:from>
    <xdr:to>
      <xdr:col>24</xdr:col>
      <xdr:colOff>63500</xdr:colOff>
      <xdr:row>60</xdr:row>
      <xdr:rowOff>167640</xdr:rowOff>
    </xdr:to>
    <xdr:cxnSp macro="">
      <xdr:nvCxnSpPr>
        <xdr:cNvPr id="189" name="直線コネクタ 188"/>
        <xdr:cNvCxnSpPr/>
      </xdr:nvCxnSpPr>
      <xdr:spPr>
        <a:xfrm>
          <a:off x="3797300" y="10424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57785</xdr:rowOff>
    </xdr:from>
    <xdr:to>
      <xdr:col>15</xdr:col>
      <xdr:colOff>101600</xdr:colOff>
      <xdr:row>60</xdr:row>
      <xdr:rowOff>159385</xdr:rowOff>
    </xdr:to>
    <xdr:sp macro="" textlink="">
      <xdr:nvSpPr>
        <xdr:cNvPr id="190" name="楕円 189"/>
        <xdr:cNvSpPr/>
      </xdr:nvSpPr>
      <xdr:spPr>
        <a:xfrm>
          <a:off x="2857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108585</xdr:rowOff>
    </xdr:from>
    <xdr:to>
      <xdr:col>19</xdr:col>
      <xdr:colOff>177800</xdr:colOff>
      <xdr:row>60</xdr:row>
      <xdr:rowOff>137160</xdr:rowOff>
    </xdr:to>
    <xdr:cxnSp macro="">
      <xdr:nvCxnSpPr>
        <xdr:cNvPr id="191" name="直線コネクタ 190"/>
        <xdr:cNvCxnSpPr/>
      </xdr:nvCxnSpPr>
      <xdr:spPr>
        <a:xfrm>
          <a:off x="2908300" y="103955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92" name="楕円 191"/>
        <xdr:cNvSpPr/>
      </xdr:nvSpPr>
      <xdr:spPr>
        <a:xfrm>
          <a:off x="1968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81915</xdr:rowOff>
    </xdr:from>
    <xdr:to>
      <xdr:col>15</xdr:col>
      <xdr:colOff>50800</xdr:colOff>
      <xdr:row>60</xdr:row>
      <xdr:rowOff>108585</xdr:rowOff>
    </xdr:to>
    <xdr:cxnSp macro="">
      <xdr:nvCxnSpPr>
        <xdr:cNvPr id="193" name="直線コネクタ 192"/>
        <xdr:cNvCxnSpPr/>
      </xdr:nvCxnSpPr>
      <xdr:spPr>
        <a:xfrm>
          <a:off x="2019300" y="103689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xdr:rowOff>
    </xdr:from>
    <xdr:to>
      <xdr:col>6</xdr:col>
      <xdr:colOff>38100</xdr:colOff>
      <xdr:row>60</xdr:row>
      <xdr:rowOff>102235</xdr:rowOff>
    </xdr:to>
    <xdr:sp macro="" textlink="">
      <xdr:nvSpPr>
        <xdr:cNvPr id="194" name="楕円 193"/>
        <xdr:cNvSpPr/>
      </xdr:nvSpPr>
      <xdr:spPr>
        <a:xfrm>
          <a:off x="1079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51435</xdr:rowOff>
    </xdr:from>
    <xdr:to>
      <xdr:col>10</xdr:col>
      <xdr:colOff>114300</xdr:colOff>
      <xdr:row>60</xdr:row>
      <xdr:rowOff>81915</xdr:rowOff>
    </xdr:to>
    <xdr:cxnSp macro="">
      <xdr:nvCxnSpPr>
        <xdr:cNvPr id="195" name="直線コネクタ 194"/>
        <xdr:cNvCxnSpPr/>
      </xdr:nvCxnSpPr>
      <xdr:spPr>
        <a:xfrm>
          <a:off x="1130300" y="103384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8"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199" name="n_4aveValue【橋りょう・トンネル】&#10;有形固定資産減価償却率"/>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33037</xdr:rowOff>
    </xdr:from>
    <xdr:ext cx="405111" cy="259045"/>
    <xdr:sp macro="" textlink="">
      <xdr:nvSpPr>
        <xdr:cNvPr id="200" name="n_1mainValue【橋りょう・トンネル】&#10;有形固定資産減価償却率"/>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201" name="n_2main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149242</xdr:rowOff>
    </xdr:from>
    <xdr:ext cx="405111" cy="259045"/>
    <xdr:sp macro="" textlink="">
      <xdr:nvSpPr>
        <xdr:cNvPr id="202" name="n_3mainValue【橋りょう・トンネル】&#10;有形固定資産減価償却率"/>
        <xdr:cNvSpPr txBox="1"/>
      </xdr:nvSpPr>
      <xdr:spPr>
        <a:xfrm>
          <a:off x="1816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118762</xdr:rowOff>
    </xdr:from>
    <xdr:ext cx="405111" cy="259045"/>
    <xdr:sp macro="" textlink="">
      <xdr:nvSpPr>
        <xdr:cNvPr id="203" name="n_4mainValue【橋りょう・トンネル】&#10;有形固定資産減価償却率"/>
        <xdr:cNvSpPr txBox="1"/>
      </xdr:nvSpPr>
      <xdr:spPr>
        <a:xfrm>
          <a:off x="9277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30" name="【橋りょう・トンネル】&#10;一人当たり有形固定資産（償却資産）額平均値テキスト"/>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132404</xdr:rowOff>
    </xdr:from>
    <xdr:to>
      <xdr:col>55</xdr:col>
      <xdr:colOff>50800</xdr:colOff>
      <xdr:row>60</xdr:row>
      <xdr:rowOff>62554</xdr:rowOff>
    </xdr:to>
    <xdr:sp macro="" textlink="">
      <xdr:nvSpPr>
        <xdr:cNvPr id="241" name="楕円 240"/>
        <xdr:cNvSpPr/>
      </xdr:nvSpPr>
      <xdr:spPr>
        <a:xfrm>
          <a:off x="10426700" y="1024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155281</xdr:rowOff>
    </xdr:from>
    <xdr:ext cx="599010" cy="259045"/>
    <xdr:sp macro="" textlink="">
      <xdr:nvSpPr>
        <xdr:cNvPr id="242" name="【橋りょう・トンネル】&#10;一人当たり有形固定資産（償却資産）額該当値テキスト"/>
        <xdr:cNvSpPr txBox="1"/>
      </xdr:nvSpPr>
      <xdr:spPr>
        <a:xfrm>
          <a:off x="10515600" y="1009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141291</xdr:rowOff>
    </xdr:from>
    <xdr:to>
      <xdr:col>50</xdr:col>
      <xdr:colOff>165100</xdr:colOff>
      <xdr:row>60</xdr:row>
      <xdr:rowOff>71441</xdr:rowOff>
    </xdr:to>
    <xdr:sp macro="" textlink="">
      <xdr:nvSpPr>
        <xdr:cNvPr id="243" name="楕円 242"/>
        <xdr:cNvSpPr/>
      </xdr:nvSpPr>
      <xdr:spPr>
        <a:xfrm>
          <a:off x="9588500" y="1025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11754</xdr:rowOff>
    </xdr:from>
    <xdr:to>
      <xdr:col>55</xdr:col>
      <xdr:colOff>0</xdr:colOff>
      <xdr:row>60</xdr:row>
      <xdr:rowOff>20641</xdr:rowOff>
    </xdr:to>
    <xdr:cxnSp macro="">
      <xdr:nvCxnSpPr>
        <xdr:cNvPr id="244" name="直線コネクタ 243"/>
        <xdr:cNvCxnSpPr/>
      </xdr:nvCxnSpPr>
      <xdr:spPr>
        <a:xfrm flipV="1">
          <a:off x="9639300" y="10298754"/>
          <a:ext cx="838200" cy="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152692</xdr:rowOff>
    </xdr:from>
    <xdr:to>
      <xdr:col>46</xdr:col>
      <xdr:colOff>38100</xdr:colOff>
      <xdr:row>60</xdr:row>
      <xdr:rowOff>82842</xdr:rowOff>
    </xdr:to>
    <xdr:sp macro="" textlink="">
      <xdr:nvSpPr>
        <xdr:cNvPr id="245" name="楕円 244"/>
        <xdr:cNvSpPr/>
      </xdr:nvSpPr>
      <xdr:spPr>
        <a:xfrm>
          <a:off x="8699500" y="1026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20641</xdr:rowOff>
    </xdr:from>
    <xdr:to>
      <xdr:col>50</xdr:col>
      <xdr:colOff>114300</xdr:colOff>
      <xdr:row>60</xdr:row>
      <xdr:rowOff>32042</xdr:rowOff>
    </xdr:to>
    <xdr:cxnSp macro="">
      <xdr:nvCxnSpPr>
        <xdr:cNvPr id="246" name="直線コネクタ 245"/>
        <xdr:cNvCxnSpPr/>
      </xdr:nvCxnSpPr>
      <xdr:spPr>
        <a:xfrm flipV="1">
          <a:off x="8750300" y="10307641"/>
          <a:ext cx="889000" cy="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162416</xdr:rowOff>
    </xdr:from>
    <xdr:to>
      <xdr:col>41</xdr:col>
      <xdr:colOff>101600</xdr:colOff>
      <xdr:row>60</xdr:row>
      <xdr:rowOff>92566</xdr:rowOff>
    </xdr:to>
    <xdr:sp macro="" textlink="">
      <xdr:nvSpPr>
        <xdr:cNvPr id="247" name="楕円 246"/>
        <xdr:cNvSpPr/>
      </xdr:nvSpPr>
      <xdr:spPr>
        <a:xfrm>
          <a:off x="7810500" y="102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32042</xdr:rowOff>
    </xdr:from>
    <xdr:to>
      <xdr:col>45</xdr:col>
      <xdr:colOff>177800</xdr:colOff>
      <xdr:row>60</xdr:row>
      <xdr:rowOff>41766</xdr:rowOff>
    </xdr:to>
    <xdr:cxnSp macro="">
      <xdr:nvCxnSpPr>
        <xdr:cNvPr id="248" name="直線コネクタ 247"/>
        <xdr:cNvCxnSpPr/>
      </xdr:nvCxnSpPr>
      <xdr:spPr>
        <a:xfrm flipV="1">
          <a:off x="7861300" y="10319042"/>
          <a:ext cx="889000" cy="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169126</xdr:rowOff>
    </xdr:from>
    <xdr:to>
      <xdr:col>36</xdr:col>
      <xdr:colOff>165100</xdr:colOff>
      <xdr:row>60</xdr:row>
      <xdr:rowOff>99276</xdr:rowOff>
    </xdr:to>
    <xdr:sp macro="" textlink="">
      <xdr:nvSpPr>
        <xdr:cNvPr id="249" name="楕円 248"/>
        <xdr:cNvSpPr/>
      </xdr:nvSpPr>
      <xdr:spPr>
        <a:xfrm>
          <a:off x="6921500" y="1028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41766</xdr:rowOff>
    </xdr:from>
    <xdr:to>
      <xdr:col>41</xdr:col>
      <xdr:colOff>50800</xdr:colOff>
      <xdr:row>60</xdr:row>
      <xdr:rowOff>48476</xdr:rowOff>
    </xdr:to>
    <xdr:cxnSp macro="">
      <xdr:nvCxnSpPr>
        <xdr:cNvPr id="250" name="直線コネクタ 249"/>
        <xdr:cNvCxnSpPr/>
      </xdr:nvCxnSpPr>
      <xdr:spPr>
        <a:xfrm flipV="1">
          <a:off x="6972300" y="10328766"/>
          <a:ext cx="889000" cy="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51" name="n_1aveValue【橋りょう・トンネル】&#10;一人当たり有形固定資産（償却資産）額"/>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52" name="n_2aveValue【橋りょう・トンネル】&#10;一人当たり有形固定資産（償却資産）額"/>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53" name="n_3aveValue【橋りょう・トンネル】&#10;一人当たり有形固定資産（償却資産）額"/>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138136</xdr:rowOff>
    </xdr:from>
    <xdr:ext cx="599010" cy="259045"/>
    <xdr:sp macro="" textlink="">
      <xdr:nvSpPr>
        <xdr:cNvPr id="254" name="n_4aveValue【橋りょう・トンネル】&#10;一人当たり有形固定資産（償却資産）額"/>
        <xdr:cNvSpPr txBox="1"/>
      </xdr:nvSpPr>
      <xdr:spPr>
        <a:xfrm>
          <a:off x="6672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87968</xdr:rowOff>
    </xdr:from>
    <xdr:ext cx="599010" cy="259045"/>
    <xdr:sp macro="" textlink="">
      <xdr:nvSpPr>
        <xdr:cNvPr id="255" name="n_1mainValue【橋りょう・トンネル】&#10;一人当たり有形固定資産（償却資産）額"/>
        <xdr:cNvSpPr txBox="1"/>
      </xdr:nvSpPr>
      <xdr:spPr>
        <a:xfrm>
          <a:off x="9327095" y="1003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99369</xdr:rowOff>
    </xdr:from>
    <xdr:ext cx="599010" cy="259045"/>
    <xdr:sp macro="" textlink="">
      <xdr:nvSpPr>
        <xdr:cNvPr id="256" name="n_2mainValue【橋りょう・トンネル】&#10;一人当たり有形固定資産（償却資産）額"/>
        <xdr:cNvSpPr txBox="1"/>
      </xdr:nvSpPr>
      <xdr:spPr>
        <a:xfrm>
          <a:off x="8450795" y="10043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109093</xdr:rowOff>
    </xdr:from>
    <xdr:ext cx="599010" cy="259045"/>
    <xdr:sp macro="" textlink="">
      <xdr:nvSpPr>
        <xdr:cNvPr id="257" name="n_3mainValue【橋りょう・トンネル】&#10;一人当たり有形固定資産（償却資産）額"/>
        <xdr:cNvSpPr txBox="1"/>
      </xdr:nvSpPr>
      <xdr:spPr>
        <a:xfrm>
          <a:off x="7561795" y="1005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115803</xdr:rowOff>
    </xdr:from>
    <xdr:ext cx="599010" cy="259045"/>
    <xdr:sp macro="" textlink="">
      <xdr:nvSpPr>
        <xdr:cNvPr id="258" name="n_4mainValue【橋りょう・トンネル】&#10;一人当たり有形固定資産（償却資産）額"/>
        <xdr:cNvSpPr txBox="1"/>
      </xdr:nvSpPr>
      <xdr:spPr>
        <a:xfrm>
          <a:off x="6672795" y="1005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162561</xdr:rowOff>
    </xdr:from>
    <xdr:to>
      <xdr:col>24</xdr:col>
      <xdr:colOff>114300</xdr:colOff>
      <xdr:row>82</xdr:row>
      <xdr:rowOff>92711</xdr:rowOff>
    </xdr:to>
    <xdr:sp macro="" textlink="">
      <xdr:nvSpPr>
        <xdr:cNvPr id="299" name="楕円 298"/>
        <xdr:cNvSpPr/>
      </xdr:nvSpPr>
      <xdr:spPr>
        <a:xfrm>
          <a:off x="45847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13988</xdr:rowOff>
    </xdr:from>
    <xdr:ext cx="405111" cy="259045"/>
    <xdr:sp macro="" textlink="">
      <xdr:nvSpPr>
        <xdr:cNvPr id="300" name="【公営住宅】&#10;有形固定資産減価償却率該当値テキスト"/>
        <xdr:cNvSpPr txBox="1"/>
      </xdr:nvSpPr>
      <xdr:spPr>
        <a:xfrm>
          <a:off x="4673600"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128270</xdr:rowOff>
    </xdr:from>
    <xdr:to>
      <xdr:col>20</xdr:col>
      <xdr:colOff>38100</xdr:colOff>
      <xdr:row>82</xdr:row>
      <xdr:rowOff>58420</xdr:rowOff>
    </xdr:to>
    <xdr:sp macro="" textlink="">
      <xdr:nvSpPr>
        <xdr:cNvPr id="301" name="楕円 300"/>
        <xdr:cNvSpPr/>
      </xdr:nvSpPr>
      <xdr:spPr>
        <a:xfrm>
          <a:off x="3746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7620</xdr:rowOff>
    </xdr:from>
    <xdr:to>
      <xdr:col>24</xdr:col>
      <xdr:colOff>63500</xdr:colOff>
      <xdr:row>82</xdr:row>
      <xdr:rowOff>41911</xdr:rowOff>
    </xdr:to>
    <xdr:cxnSp macro="">
      <xdr:nvCxnSpPr>
        <xdr:cNvPr id="302" name="直線コネクタ 301"/>
        <xdr:cNvCxnSpPr/>
      </xdr:nvCxnSpPr>
      <xdr:spPr>
        <a:xfrm>
          <a:off x="3797300" y="140665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21589</xdr:rowOff>
    </xdr:from>
    <xdr:to>
      <xdr:col>15</xdr:col>
      <xdr:colOff>101600</xdr:colOff>
      <xdr:row>83</xdr:row>
      <xdr:rowOff>123189</xdr:rowOff>
    </xdr:to>
    <xdr:sp macro="" textlink="">
      <xdr:nvSpPr>
        <xdr:cNvPr id="303" name="楕円 302"/>
        <xdr:cNvSpPr/>
      </xdr:nvSpPr>
      <xdr:spPr>
        <a:xfrm>
          <a:off x="2857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xdr:rowOff>
    </xdr:from>
    <xdr:to>
      <xdr:col>19</xdr:col>
      <xdr:colOff>177800</xdr:colOff>
      <xdr:row>83</xdr:row>
      <xdr:rowOff>72389</xdr:rowOff>
    </xdr:to>
    <xdr:cxnSp macro="">
      <xdr:nvCxnSpPr>
        <xdr:cNvPr id="304" name="直線コネクタ 303"/>
        <xdr:cNvCxnSpPr/>
      </xdr:nvCxnSpPr>
      <xdr:spPr>
        <a:xfrm flipV="1">
          <a:off x="2908300" y="1406652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160655</xdr:rowOff>
    </xdr:from>
    <xdr:to>
      <xdr:col>10</xdr:col>
      <xdr:colOff>165100</xdr:colOff>
      <xdr:row>83</xdr:row>
      <xdr:rowOff>90805</xdr:rowOff>
    </xdr:to>
    <xdr:sp macro="" textlink="">
      <xdr:nvSpPr>
        <xdr:cNvPr id="305" name="楕円 304"/>
        <xdr:cNvSpPr/>
      </xdr:nvSpPr>
      <xdr:spPr>
        <a:xfrm>
          <a:off x="1968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40005</xdr:rowOff>
    </xdr:from>
    <xdr:to>
      <xdr:col>15</xdr:col>
      <xdr:colOff>50800</xdr:colOff>
      <xdr:row>83</xdr:row>
      <xdr:rowOff>72389</xdr:rowOff>
    </xdr:to>
    <xdr:cxnSp macro="">
      <xdr:nvCxnSpPr>
        <xdr:cNvPr id="306" name="直線コネクタ 305"/>
        <xdr:cNvCxnSpPr/>
      </xdr:nvCxnSpPr>
      <xdr:spPr>
        <a:xfrm>
          <a:off x="2019300" y="142703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128270</xdr:rowOff>
    </xdr:from>
    <xdr:to>
      <xdr:col>6</xdr:col>
      <xdr:colOff>38100</xdr:colOff>
      <xdr:row>83</xdr:row>
      <xdr:rowOff>58420</xdr:rowOff>
    </xdr:to>
    <xdr:sp macro="" textlink="">
      <xdr:nvSpPr>
        <xdr:cNvPr id="307" name="楕円 306"/>
        <xdr:cNvSpPr/>
      </xdr:nvSpPr>
      <xdr:spPr>
        <a:xfrm>
          <a:off x="1079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7620</xdr:rowOff>
    </xdr:from>
    <xdr:to>
      <xdr:col>10</xdr:col>
      <xdr:colOff>114300</xdr:colOff>
      <xdr:row>83</xdr:row>
      <xdr:rowOff>40005</xdr:rowOff>
    </xdr:to>
    <xdr:cxnSp macro="">
      <xdr:nvCxnSpPr>
        <xdr:cNvPr id="308" name="直線コネクタ 307"/>
        <xdr:cNvCxnSpPr/>
      </xdr:nvCxnSpPr>
      <xdr:spPr>
        <a:xfrm>
          <a:off x="1130300" y="142379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309" name="n_1ave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0" name="n_2aveValue【公営住宅】&#10;有形固定資産減価償却率"/>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2"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74947</xdr:rowOff>
    </xdr:from>
    <xdr:ext cx="405111" cy="259045"/>
    <xdr:sp macro="" textlink="">
      <xdr:nvSpPr>
        <xdr:cNvPr id="313" name="n_1mainValue【公営住宅】&#10;有形固定資産減価償却率"/>
        <xdr:cNvSpPr txBox="1"/>
      </xdr:nvSpPr>
      <xdr:spPr>
        <a:xfrm>
          <a:off x="3582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114316</xdr:rowOff>
    </xdr:from>
    <xdr:ext cx="405111" cy="259045"/>
    <xdr:sp macro="" textlink="">
      <xdr:nvSpPr>
        <xdr:cNvPr id="314" name="n_2mainValue【公営住宅】&#10;有形固定資産減価償却率"/>
        <xdr:cNvSpPr txBox="1"/>
      </xdr:nvSpPr>
      <xdr:spPr>
        <a:xfrm>
          <a:off x="2705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81932</xdr:rowOff>
    </xdr:from>
    <xdr:ext cx="405111" cy="259045"/>
    <xdr:sp macro="" textlink="">
      <xdr:nvSpPr>
        <xdr:cNvPr id="315" name="n_3mainValue【公営住宅】&#10;有形固定資産減価償却率"/>
        <xdr:cNvSpPr txBox="1"/>
      </xdr:nvSpPr>
      <xdr:spPr>
        <a:xfrm>
          <a:off x="1816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49547</xdr:rowOff>
    </xdr:from>
    <xdr:ext cx="405111" cy="259045"/>
    <xdr:sp macro="" textlink="">
      <xdr:nvSpPr>
        <xdr:cNvPr id="316" name="n_4mainValue【公営住宅】&#10;有形固定資産減価償却率"/>
        <xdr:cNvSpPr txBox="1"/>
      </xdr:nvSpPr>
      <xdr:spPr>
        <a:xfrm>
          <a:off x="927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119568</xdr:rowOff>
    </xdr:from>
    <xdr:to>
      <xdr:col>55</xdr:col>
      <xdr:colOff>50800</xdr:colOff>
      <xdr:row>86</xdr:row>
      <xdr:rowOff>49718</xdr:rowOff>
    </xdr:to>
    <xdr:sp macro="" textlink="">
      <xdr:nvSpPr>
        <xdr:cNvPr id="354" name="楕円 353"/>
        <xdr:cNvSpPr/>
      </xdr:nvSpPr>
      <xdr:spPr>
        <a:xfrm>
          <a:off x="10426700" y="1469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5"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120070</xdr:rowOff>
    </xdr:from>
    <xdr:to>
      <xdr:col>50</xdr:col>
      <xdr:colOff>165100</xdr:colOff>
      <xdr:row>86</xdr:row>
      <xdr:rowOff>50220</xdr:rowOff>
    </xdr:to>
    <xdr:sp macro="" textlink="">
      <xdr:nvSpPr>
        <xdr:cNvPr id="356" name="楕円 355"/>
        <xdr:cNvSpPr/>
      </xdr:nvSpPr>
      <xdr:spPr>
        <a:xfrm>
          <a:off x="9588500" y="146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170368</xdr:rowOff>
    </xdr:from>
    <xdr:to>
      <xdr:col>55</xdr:col>
      <xdr:colOff>0</xdr:colOff>
      <xdr:row>85</xdr:row>
      <xdr:rowOff>170870</xdr:rowOff>
    </xdr:to>
    <xdr:cxnSp macro="">
      <xdr:nvCxnSpPr>
        <xdr:cNvPr id="357" name="直線コネクタ 356"/>
        <xdr:cNvCxnSpPr/>
      </xdr:nvCxnSpPr>
      <xdr:spPr>
        <a:xfrm flipV="1">
          <a:off x="9639300" y="14743618"/>
          <a:ext cx="8382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125099</xdr:rowOff>
    </xdr:from>
    <xdr:to>
      <xdr:col>46</xdr:col>
      <xdr:colOff>38100</xdr:colOff>
      <xdr:row>86</xdr:row>
      <xdr:rowOff>55249</xdr:rowOff>
    </xdr:to>
    <xdr:sp macro="" textlink="">
      <xdr:nvSpPr>
        <xdr:cNvPr id="358" name="楕円 357"/>
        <xdr:cNvSpPr/>
      </xdr:nvSpPr>
      <xdr:spPr>
        <a:xfrm>
          <a:off x="8699500" y="1469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170870</xdr:rowOff>
    </xdr:from>
    <xdr:to>
      <xdr:col>50</xdr:col>
      <xdr:colOff>114300</xdr:colOff>
      <xdr:row>86</xdr:row>
      <xdr:rowOff>4449</xdr:rowOff>
    </xdr:to>
    <xdr:cxnSp macro="">
      <xdr:nvCxnSpPr>
        <xdr:cNvPr id="359" name="直線コネクタ 358"/>
        <xdr:cNvCxnSpPr/>
      </xdr:nvCxnSpPr>
      <xdr:spPr>
        <a:xfrm flipV="1">
          <a:off x="8750300" y="1474412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125512</xdr:rowOff>
    </xdr:from>
    <xdr:to>
      <xdr:col>41</xdr:col>
      <xdr:colOff>101600</xdr:colOff>
      <xdr:row>86</xdr:row>
      <xdr:rowOff>55662</xdr:rowOff>
    </xdr:to>
    <xdr:sp macro="" textlink="">
      <xdr:nvSpPr>
        <xdr:cNvPr id="360" name="楕円 359"/>
        <xdr:cNvSpPr/>
      </xdr:nvSpPr>
      <xdr:spPr>
        <a:xfrm>
          <a:off x="7810500" y="1469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4449</xdr:rowOff>
    </xdr:from>
    <xdr:to>
      <xdr:col>45</xdr:col>
      <xdr:colOff>177800</xdr:colOff>
      <xdr:row>86</xdr:row>
      <xdr:rowOff>4862</xdr:rowOff>
    </xdr:to>
    <xdr:cxnSp macro="">
      <xdr:nvCxnSpPr>
        <xdr:cNvPr id="361" name="直線コネクタ 360"/>
        <xdr:cNvCxnSpPr/>
      </xdr:nvCxnSpPr>
      <xdr:spPr>
        <a:xfrm flipV="1">
          <a:off x="7861300" y="14749149"/>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125878</xdr:rowOff>
    </xdr:from>
    <xdr:to>
      <xdr:col>36</xdr:col>
      <xdr:colOff>165100</xdr:colOff>
      <xdr:row>86</xdr:row>
      <xdr:rowOff>56028</xdr:rowOff>
    </xdr:to>
    <xdr:sp macro="" textlink="">
      <xdr:nvSpPr>
        <xdr:cNvPr id="362" name="楕円 361"/>
        <xdr:cNvSpPr/>
      </xdr:nvSpPr>
      <xdr:spPr>
        <a:xfrm>
          <a:off x="6921500" y="1469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4862</xdr:rowOff>
    </xdr:from>
    <xdr:to>
      <xdr:col>41</xdr:col>
      <xdr:colOff>50800</xdr:colOff>
      <xdr:row>86</xdr:row>
      <xdr:rowOff>5228</xdr:rowOff>
    </xdr:to>
    <xdr:cxnSp macro="">
      <xdr:nvCxnSpPr>
        <xdr:cNvPr id="363" name="直線コネクタ 362"/>
        <xdr:cNvCxnSpPr/>
      </xdr:nvCxnSpPr>
      <xdr:spPr>
        <a:xfrm flipV="1">
          <a:off x="6972300" y="14749562"/>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41347</xdr:rowOff>
    </xdr:from>
    <xdr:ext cx="469744" cy="259045"/>
    <xdr:sp macro="" textlink="">
      <xdr:nvSpPr>
        <xdr:cNvPr id="368" name="n_1mainValue【公営住宅】&#10;一人当たり面積"/>
        <xdr:cNvSpPr txBox="1"/>
      </xdr:nvSpPr>
      <xdr:spPr>
        <a:xfrm>
          <a:off x="9391727" y="1478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46376</xdr:rowOff>
    </xdr:from>
    <xdr:ext cx="469744" cy="259045"/>
    <xdr:sp macro="" textlink="">
      <xdr:nvSpPr>
        <xdr:cNvPr id="369" name="n_2mainValue【公営住宅】&#10;一人当たり面積"/>
        <xdr:cNvSpPr txBox="1"/>
      </xdr:nvSpPr>
      <xdr:spPr>
        <a:xfrm>
          <a:off x="8515427" y="1479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46789</xdr:rowOff>
    </xdr:from>
    <xdr:ext cx="469744" cy="259045"/>
    <xdr:sp macro="" textlink="">
      <xdr:nvSpPr>
        <xdr:cNvPr id="370" name="n_3mainValue【公営住宅】&#10;一人当たり面積"/>
        <xdr:cNvSpPr txBox="1"/>
      </xdr:nvSpPr>
      <xdr:spPr>
        <a:xfrm>
          <a:off x="7626427" y="14791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47155</xdr:rowOff>
    </xdr:from>
    <xdr:ext cx="469744" cy="259045"/>
    <xdr:sp macro="" textlink="">
      <xdr:nvSpPr>
        <xdr:cNvPr id="371" name="n_4mainValue【公営住宅】&#10;一人当たり面積"/>
        <xdr:cNvSpPr txBox="1"/>
      </xdr:nvSpPr>
      <xdr:spPr>
        <a:xfrm>
          <a:off x="6737427" y="147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97" name="直線コネクタ 396"/>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00" name="【港湾・漁港】&#10;有形固定資産減価償却率最大値テキスト"/>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01" name="直線コネクタ 400"/>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116857</xdr:rowOff>
    </xdr:from>
    <xdr:ext cx="405111" cy="259045"/>
    <xdr:sp macro="" textlink="">
      <xdr:nvSpPr>
        <xdr:cNvPr id="402" name="【港湾・漁港】&#10;有形固定資産減価償却率平均値テキスト"/>
        <xdr:cNvSpPr txBox="1"/>
      </xdr:nvSpPr>
      <xdr:spPr>
        <a:xfrm>
          <a:off x="46736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3" name="フローチャート: 判断 402"/>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404" name="フローチャート: 判断 403"/>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405" name="フローチャート: 判断 404"/>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06" name="フローチャート: 判断 405"/>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407" name="フローチャート: 判断 406"/>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413" name="楕円 412"/>
        <xdr:cNvSpPr/>
      </xdr:nvSpPr>
      <xdr:spPr>
        <a:xfrm>
          <a:off x="4584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60977</xdr:rowOff>
    </xdr:from>
    <xdr:ext cx="405111" cy="259045"/>
    <xdr:sp macro="" textlink="">
      <xdr:nvSpPr>
        <xdr:cNvPr id="414" name="【港湾・漁港】&#10;有形固定資産減価償却率該当値テキスト"/>
        <xdr:cNvSpPr txBox="1"/>
      </xdr:nvSpPr>
      <xdr:spPr>
        <a:xfrm>
          <a:off x="4673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56424</xdr:rowOff>
    </xdr:from>
    <xdr:to>
      <xdr:col>20</xdr:col>
      <xdr:colOff>38100</xdr:colOff>
      <xdr:row>105</xdr:row>
      <xdr:rowOff>158024</xdr:rowOff>
    </xdr:to>
    <xdr:sp macro="" textlink="">
      <xdr:nvSpPr>
        <xdr:cNvPr id="415" name="楕円 414"/>
        <xdr:cNvSpPr/>
      </xdr:nvSpPr>
      <xdr:spPr>
        <a:xfrm>
          <a:off x="3746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107224</xdr:rowOff>
    </xdr:from>
    <xdr:to>
      <xdr:col>24</xdr:col>
      <xdr:colOff>63500</xdr:colOff>
      <xdr:row>105</xdr:row>
      <xdr:rowOff>133350</xdr:rowOff>
    </xdr:to>
    <xdr:cxnSp macro="">
      <xdr:nvCxnSpPr>
        <xdr:cNvPr id="416" name="直線コネクタ 415"/>
        <xdr:cNvCxnSpPr/>
      </xdr:nvCxnSpPr>
      <xdr:spPr>
        <a:xfrm>
          <a:off x="3797300" y="1810947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30299</xdr:rowOff>
    </xdr:from>
    <xdr:to>
      <xdr:col>15</xdr:col>
      <xdr:colOff>101600</xdr:colOff>
      <xdr:row>105</xdr:row>
      <xdr:rowOff>131899</xdr:rowOff>
    </xdr:to>
    <xdr:sp macro="" textlink="">
      <xdr:nvSpPr>
        <xdr:cNvPr id="417" name="楕円 416"/>
        <xdr:cNvSpPr/>
      </xdr:nvSpPr>
      <xdr:spPr>
        <a:xfrm>
          <a:off x="2857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81099</xdr:rowOff>
    </xdr:from>
    <xdr:to>
      <xdr:col>19</xdr:col>
      <xdr:colOff>177800</xdr:colOff>
      <xdr:row>105</xdr:row>
      <xdr:rowOff>107224</xdr:rowOff>
    </xdr:to>
    <xdr:cxnSp macro="">
      <xdr:nvCxnSpPr>
        <xdr:cNvPr id="418" name="直線コネクタ 417"/>
        <xdr:cNvCxnSpPr/>
      </xdr:nvCxnSpPr>
      <xdr:spPr>
        <a:xfrm>
          <a:off x="2908300" y="180833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4173</xdr:rowOff>
    </xdr:from>
    <xdr:to>
      <xdr:col>10</xdr:col>
      <xdr:colOff>165100</xdr:colOff>
      <xdr:row>105</xdr:row>
      <xdr:rowOff>105773</xdr:rowOff>
    </xdr:to>
    <xdr:sp macro="" textlink="">
      <xdr:nvSpPr>
        <xdr:cNvPr id="419" name="楕円 418"/>
        <xdr:cNvSpPr/>
      </xdr:nvSpPr>
      <xdr:spPr>
        <a:xfrm>
          <a:off x="1968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54973</xdr:rowOff>
    </xdr:from>
    <xdr:to>
      <xdr:col>15</xdr:col>
      <xdr:colOff>50800</xdr:colOff>
      <xdr:row>105</xdr:row>
      <xdr:rowOff>81099</xdr:rowOff>
    </xdr:to>
    <xdr:cxnSp macro="">
      <xdr:nvCxnSpPr>
        <xdr:cNvPr id="420" name="直線コネクタ 419"/>
        <xdr:cNvCxnSpPr/>
      </xdr:nvCxnSpPr>
      <xdr:spPr>
        <a:xfrm>
          <a:off x="2019300" y="180572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149498</xdr:rowOff>
    </xdr:from>
    <xdr:to>
      <xdr:col>6</xdr:col>
      <xdr:colOff>38100</xdr:colOff>
      <xdr:row>105</xdr:row>
      <xdr:rowOff>79648</xdr:rowOff>
    </xdr:to>
    <xdr:sp macro="" textlink="">
      <xdr:nvSpPr>
        <xdr:cNvPr id="421" name="楕円 420"/>
        <xdr:cNvSpPr/>
      </xdr:nvSpPr>
      <xdr:spPr>
        <a:xfrm>
          <a:off x="1079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28848</xdr:rowOff>
    </xdr:from>
    <xdr:to>
      <xdr:col>10</xdr:col>
      <xdr:colOff>114300</xdr:colOff>
      <xdr:row>105</xdr:row>
      <xdr:rowOff>54973</xdr:rowOff>
    </xdr:to>
    <xdr:cxnSp macro="">
      <xdr:nvCxnSpPr>
        <xdr:cNvPr id="422" name="直線コネクタ 421"/>
        <xdr:cNvCxnSpPr/>
      </xdr:nvCxnSpPr>
      <xdr:spPr>
        <a:xfrm>
          <a:off x="1130300" y="180310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42290</xdr:rowOff>
    </xdr:from>
    <xdr:ext cx="405111" cy="259045"/>
    <xdr:sp macro="" textlink="">
      <xdr:nvSpPr>
        <xdr:cNvPr id="423" name="n_1aveValue【港湾・漁港】&#10;有形固定資産減価償却率"/>
        <xdr:cNvSpPr txBox="1"/>
      </xdr:nvSpPr>
      <xdr:spPr>
        <a:xfrm>
          <a:off x="35820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45556</xdr:rowOff>
    </xdr:from>
    <xdr:ext cx="405111" cy="259045"/>
    <xdr:sp macro="" textlink="">
      <xdr:nvSpPr>
        <xdr:cNvPr id="424" name="n_2aveValue【港湾・漁港】&#10;有形固定資産減価償却率"/>
        <xdr:cNvSpPr txBox="1"/>
      </xdr:nvSpPr>
      <xdr:spPr>
        <a:xfrm>
          <a:off x="2705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22696</xdr:rowOff>
    </xdr:from>
    <xdr:ext cx="405111" cy="259045"/>
    <xdr:sp macro="" textlink="">
      <xdr:nvSpPr>
        <xdr:cNvPr id="425" name="n_3aveValue【港湾・漁港】&#10;有形固定資産減価償却率"/>
        <xdr:cNvSpPr txBox="1"/>
      </xdr:nvSpPr>
      <xdr:spPr>
        <a:xfrm>
          <a:off x="1816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9633</xdr:rowOff>
    </xdr:from>
    <xdr:ext cx="405111" cy="259045"/>
    <xdr:sp macro="" textlink="">
      <xdr:nvSpPr>
        <xdr:cNvPr id="426" name="n_4aveValue【港湾・漁港】&#10;有形固定資産減価償却率"/>
        <xdr:cNvSpPr txBox="1"/>
      </xdr:nvSpPr>
      <xdr:spPr>
        <a:xfrm>
          <a:off x="927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149151</xdr:rowOff>
    </xdr:from>
    <xdr:ext cx="405111" cy="259045"/>
    <xdr:sp macro="" textlink="">
      <xdr:nvSpPr>
        <xdr:cNvPr id="427" name="n_1mainValue【港湾・漁港】&#10;有形固定資産減価償却率"/>
        <xdr:cNvSpPr txBox="1"/>
      </xdr:nvSpPr>
      <xdr:spPr>
        <a:xfrm>
          <a:off x="35820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123026</xdr:rowOff>
    </xdr:from>
    <xdr:ext cx="405111" cy="259045"/>
    <xdr:sp macro="" textlink="">
      <xdr:nvSpPr>
        <xdr:cNvPr id="428" name="n_2mainValue【港湾・漁港】&#10;有形固定資産減価償却率"/>
        <xdr:cNvSpPr txBox="1"/>
      </xdr:nvSpPr>
      <xdr:spPr>
        <a:xfrm>
          <a:off x="27057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96900</xdr:rowOff>
    </xdr:from>
    <xdr:ext cx="405111" cy="259045"/>
    <xdr:sp macro="" textlink="">
      <xdr:nvSpPr>
        <xdr:cNvPr id="429" name="n_3mainValue【港湾・漁港】&#10;有形固定資産減価償却率"/>
        <xdr:cNvSpPr txBox="1"/>
      </xdr:nvSpPr>
      <xdr:spPr>
        <a:xfrm>
          <a:off x="1816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70775</xdr:rowOff>
    </xdr:from>
    <xdr:ext cx="405111" cy="259045"/>
    <xdr:sp macro="" textlink="">
      <xdr:nvSpPr>
        <xdr:cNvPr id="430" name="n_4mainValue【港湾・漁港】&#10;有形固定資産減価償却率"/>
        <xdr:cNvSpPr txBox="1"/>
      </xdr:nvSpPr>
      <xdr:spPr>
        <a:xfrm>
          <a:off x="927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2" name="テキスト ボックス 441"/>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4" name="テキスト ボックス 443"/>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6" name="テキスト ボックス 445"/>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8" name="テキスト ボックス 447"/>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52" name="直線コネクタ 451"/>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3"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4" name="直線コネクタ 453"/>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55" name="【港湾・漁港】&#10;一人当たり有形固定資産（償却資産）額最大値テキスト"/>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56" name="直線コネクタ 455"/>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62927</xdr:rowOff>
    </xdr:from>
    <xdr:ext cx="599010" cy="259045"/>
    <xdr:sp macro="" textlink="">
      <xdr:nvSpPr>
        <xdr:cNvPr id="457" name="【港湾・漁港】&#10;一人当たり有形固定資産（償却資産）額平均値テキスト"/>
        <xdr:cNvSpPr txBox="1"/>
      </xdr:nvSpPr>
      <xdr:spPr>
        <a:xfrm>
          <a:off x="10515600" y="1823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58" name="フローチャート: 判断 457"/>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59" name="フローチャート: 判断 458"/>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60" name="フローチャート: 判断 459"/>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61" name="フローチャート: 判断 460"/>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62" name="フローチャート: 判断 461"/>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116225</xdr:rowOff>
    </xdr:from>
    <xdr:to>
      <xdr:col>55</xdr:col>
      <xdr:colOff>50800</xdr:colOff>
      <xdr:row>108</xdr:row>
      <xdr:rowOff>46375</xdr:rowOff>
    </xdr:to>
    <xdr:sp macro="" textlink="">
      <xdr:nvSpPr>
        <xdr:cNvPr id="468" name="楕円 467"/>
        <xdr:cNvSpPr/>
      </xdr:nvSpPr>
      <xdr:spPr>
        <a:xfrm>
          <a:off x="10426700" y="1846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31152</xdr:rowOff>
    </xdr:from>
    <xdr:ext cx="599010" cy="259045"/>
    <xdr:sp macro="" textlink="">
      <xdr:nvSpPr>
        <xdr:cNvPr id="469" name="【港湾・漁港】&#10;一人当たり有形固定資産（償却資産）額該当値テキスト"/>
        <xdr:cNvSpPr txBox="1"/>
      </xdr:nvSpPr>
      <xdr:spPr>
        <a:xfrm>
          <a:off x="10515600" y="183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117289</xdr:rowOff>
    </xdr:from>
    <xdr:to>
      <xdr:col>50</xdr:col>
      <xdr:colOff>165100</xdr:colOff>
      <xdr:row>108</xdr:row>
      <xdr:rowOff>47439</xdr:rowOff>
    </xdr:to>
    <xdr:sp macro="" textlink="">
      <xdr:nvSpPr>
        <xdr:cNvPr id="470" name="楕円 469"/>
        <xdr:cNvSpPr/>
      </xdr:nvSpPr>
      <xdr:spPr>
        <a:xfrm>
          <a:off x="9588500" y="1846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167025</xdr:rowOff>
    </xdr:from>
    <xdr:to>
      <xdr:col>55</xdr:col>
      <xdr:colOff>0</xdr:colOff>
      <xdr:row>107</xdr:row>
      <xdr:rowOff>168089</xdr:rowOff>
    </xdr:to>
    <xdr:cxnSp macro="">
      <xdr:nvCxnSpPr>
        <xdr:cNvPr id="471" name="直線コネクタ 470"/>
        <xdr:cNvCxnSpPr/>
      </xdr:nvCxnSpPr>
      <xdr:spPr>
        <a:xfrm flipV="1">
          <a:off x="9639300" y="18512175"/>
          <a:ext cx="838200" cy="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118559</xdr:rowOff>
    </xdr:from>
    <xdr:to>
      <xdr:col>46</xdr:col>
      <xdr:colOff>38100</xdr:colOff>
      <xdr:row>108</xdr:row>
      <xdr:rowOff>48709</xdr:rowOff>
    </xdr:to>
    <xdr:sp macro="" textlink="">
      <xdr:nvSpPr>
        <xdr:cNvPr id="472" name="楕円 471"/>
        <xdr:cNvSpPr/>
      </xdr:nvSpPr>
      <xdr:spPr>
        <a:xfrm>
          <a:off x="8699500" y="184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168089</xdr:rowOff>
    </xdr:from>
    <xdr:to>
      <xdr:col>50</xdr:col>
      <xdr:colOff>114300</xdr:colOff>
      <xdr:row>107</xdr:row>
      <xdr:rowOff>169359</xdr:rowOff>
    </xdr:to>
    <xdr:cxnSp macro="">
      <xdr:nvCxnSpPr>
        <xdr:cNvPr id="473" name="直線コネクタ 472"/>
        <xdr:cNvCxnSpPr/>
      </xdr:nvCxnSpPr>
      <xdr:spPr>
        <a:xfrm flipV="1">
          <a:off x="8750300" y="18513239"/>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119538</xdr:rowOff>
    </xdr:from>
    <xdr:to>
      <xdr:col>41</xdr:col>
      <xdr:colOff>101600</xdr:colOff>
      <xdr:row>108</xdr:row>
      <xdr:rowOff>49688</xdr:rowOff>
    </xdr:to>
    <xdr:sp macro="" textlink="">
      <xdr:nvSpPr>
        <xdr:cNvPr id="474" name="楕円 473"/>
        <xdr:cNvSpPr/>
      </xdr:nvSpPr>
      <xdr:spPr>
        <a:xfrm>
          <a:off x="7810500" y="1846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169359</xdr:rowOff>
    </xdr:from>
    <xdr:to>
      <xdr:col>45</xdr:col>
      <xdr:colOff>177800</xdr:colOff>
      <xdr:row>107</xdr:row>
      <xdr:rowOff>170338</xdr:rowOff>
    </xdr:to>
    <xdr:cxnSp macro="">
      <xdr:nvCxnSpPr>
        <xdr:cNvPr id="475" name="直線コネクタ 474"/>
        <xdr:cNvCxnSpPr/>
      </xdr:nvCxnSpPr>
      <xdr:spPr>
        <a:xfrm flipV="1">
          <a:off x="7861300" y="18514509"/>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120345</xdr:rowOff>
    </xdr:from>
    <xdr:to>
      <xdr:col>36</xdr:col>
      <xdr:colOff>165100</xdr:colOff>
      <xdr:row>108</xdr:row>
      <xdr:rowOff>50495</xdr:rowOff>
    </xdr:to>
    <xdr:sp macro="" textlink="">
      <xdr:nvSpPr>
        <xdr:cNvPr id="476" name="楕円 475"/>
        <xdr:cNvSpPr/>
      </xdr:nvSpPr>
      <xdr:spPr>
        <a:xfrm>
          <a:off x="6921500" y="184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170338</xdr:rowOff>
    </xdr:from>
    <xdr:to>
      <xdr:col>41</xdr:col>
      <xdr:colOff>50800</xdr:colOff>
      <xdr:row>107</xdr:row>
      <xdr:rowOff>171145</xdr:rowOff>
    </xdr:to>
    <xdr:cxnSp macro="">
      <xdr:nvCxnSpPr>
        <xdr:cNvPr id="477" name="直線コネクタ 476"/>
        <xdr:cNvCxnSpPr/>
      </xdr:nvCxnSpPr>
      <xdr:spPr>
        <a:xfrm flipV="1">
          <a:off x="6972300" y="18515488"/>
          <a:ext cx="889000" cy="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151630</xdr:rowOff>
    </xdr:from>
    <xdr:ext cx="599010" cy="259045"/>
    <xdr:sp macro="" textlink="">
      <xdr:nvSpPr>
        <xdr:cNvPr id="478" name="n_1aveValue【港湾・漁港】&#10;一人当たり有形固定資産（償却資産）額"/>
        <xdr:cNvSpPr txBox="1"/>
      </xdr:nvSpPr>
      <xdr:spPr>
        <a:xfrm>
          <a:off x="93270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169350</xdr:rowOff>
    </xdr:from>
    <xdr:ext cx="599010" cy="259045"/>
    <xdr:sp macro="" textlink="">
      <xdr:nvSpPr>
        <xdr:cNvPr id="479" name="n_2aveValue【港湾・漁港】&#10;一人当たり有形固定資産（償却資産）額"/>
        <xdr:cNvSpPr txBox="1"/>
      </xdr:nvSpPr>
      <xdr:spPr>
        <a:xfrm>
          <a:off x="8450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169966</xdr:rowOff>
    </xdr:from>
    <xdr:ext cx="599010" cy="259045"/>
    <xdr:sp macro="" textlink="">
      <xdr:nvSpPr>
        <xdr:cNvPr id="480" name="n_3aveValue【港湾・漁港】&#10;一人当たり有形固定資産（償却資産）額"/>
        <xdr:cNvSpPr txBox="1"/>
      </xdr:nvSpPr>
      <xdr:spPr>
        <a:xfrm>
          <a:off x="7561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481" name="n_4aveValue【港湾・漁港】&#10;一人当たり有形固定資産（償却資産）額"/>
        <xdr:cNvSpPr txBox="1"/>
      </xdr:nvSpPr>
      <xdr:spPr>
        <a:xfrm>
          <a:off x="6672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38566</xdr:rowOff>
    </xdr:from>
    <xdr:ext cx="599010" cy="259045"/>
    <xdr:sp macro="" textlink="">
      <xdr:nvSpPr>
        <xdr:cNvPr id="482" name="n_1mainValue【港湾・漁港】&#10;一人当たり有形固定資産（償却資産）額"/>
        <xdr:cNvSpPr txBox="1"/>
      </xdr:nvSpPr>
      <xdr:spPr>
        <a:xfrm>
          <a:off x="9327095" y="18555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39836</xdr:rowOff>
    </xdr:from>
    <xdr:ext cx="599010" cy="259045"/>
    <xdr:sp macro="" textlink="">
      <xdr:nvSpPr>
        <xdr:cNvPr id="483" name="n_2mainValue【港湾・漁港】&#10;一人当たり有形固定資産（償却資産）額"/>
        <xdr:cNvSpPr txBox="1"/>
      </xdr:nvSpPr>
      <xdr:spPr>
        <a:xfrm>
          <a:off x="8450795" y="1855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40815</xdr:rowOff>
    </xdr:from>
    <xdr:ext cx="599010" cy="259045"/>
    <xdr:sp macro="" textlink="">
      <xdr:nvSpPr>
        <xdr:cNvPr id="484" name="n_3mainValue【港湾・漁港】&#10;一人当たり有形固定資産（償却資産）額"/>
        <xdr:cNvSpPr txBox="1"/>
      </xdr:nvSpPr>
      <xdr:spPr>
        <a:xfrm>
          <a:off x="7561795" y="1855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41622</xdr:rowOff>
    </xdr:from>
    <xdr:ext cx="599010" cy="259045"/>
    <xdr:sp macro="" textlink="">
      <xdr:nvSpPr>
        <xdr:cNvPr id="485" name="n_4mainValue【港湾・漁港】&#10;一人当たり有形固定資産（償却資産）額"/>
        <xdr:cNvSpPr txBox="1"/>
      </xdr:nvSpPr>
      <xdr:spPr>
        <a:xfrm>
          <a:off x="6672795" y="18558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4" name="正方形/長方形 4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5" name="正方形/長方形 4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6" name="正方形/長方形 4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7" name="正方形/長方形 4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8" name="正方形/長方形 4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9" name="正方形/長方形 4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0" name="正方形/長方形 4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1" name="正方形/長方形 50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4" name="テキスト ボックス 51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2" name="テキスト ボックス 52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4" name="テキスト ボックス 52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6" name="直線コネクタ 525"/>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7"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8" name="直線コネクタ 527"/>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9"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30" name="直線コネクタ 529"/>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1"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2" name="フローチャート: 判断 531"/>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3" name="フローチャート: 判断 532"/>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4" name="フローチャート: 判断 533"/>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5" name="フローチャート: 判断 534"/>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36" name="フローチャート: 判断 535"/>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132080</xdr:rowOff>
    </xdr:from>
    <xdr:to>
      <xdr:col>85</xdr:col>
      <xdr:colOff>177800</xdr:colOff>
      <xdr:row>62</xdr:row>
      <xdr:rowOff>62230</xdr:rowOff>
    </xdr:to>
    <xdr:sp macro="" textlink="">
      <xdr:nvSpPr>
        <xdr:cNvPr id="542" name="楕円 541"/>
        <xdr:cNvSpPr/>
      </xdr:nvSpPr>
      <xdr:spPr>
        <a:xfrm>
          <a:off x="16268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110507</xdr:rowOff>
    </xdr:from>
    <xdr:ext cx="405111" cy="259045"/>
    <xdr:sp macro="" textlink="">
      <xdr:nvSpPr>
        <xdr:cNvPr id="543" name="【学校施設】&#10;有形固定資産減価償却率該当値テキスト"/>
        <xdr:cNvSpPr txBox="1"/>
      </xdr:nvSpPr>
      <xdr:spPr>
        <a:xfrm>
          <a:off x="16357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99695</xdr:rowOff>
    </xdr:from>
    <xdr:to>
      <xdr:col>81</xdr:col>
      <xdr:colOff>101600</xdr:colOff>
      <xdr:row>62</xdr:row>
      <xdr:rowOff>29845</xdr:rowOff>
    </xdr:to>
    <xdr:sp macro="" textlink="">
      <xdr:nvSpPr>
        <xdr:cNvPr id="544" name="楕円 543"/>
        <xdr:cNvSpPr/>
      </xdr:nvSpPr>
      <xdr:spPr>
        <a:xfrm>
          <a:off x="15430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150495</xdr:rowOff>
    </xdr:from>
    <xdr:to>
      <xdr:col>85</xdr:col>
      <xdr:colOff>127000</xdr:colOff>
      <xdr:row>62</xdr:row>
      <xdr:rowOff>11430</xdr:rowOff>
    </xdr:to>
    <xdr:cxnSp macro="">
      <xdr:nvCxnSpPr>
        <xdr:cNvPr id="545" name="直線コネクタ 544"/>
        <xdr:cNvCxnSpPr/>
      </xdr:nvCxnSpPr>
      <xdr:spPr>
        <a:xfrm>
          <a:off x="15481300" y="106089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69215</xdr:rowOff>
    </xdr:from>
    <xdr:to>
      <xdr:col>76</xdr:col>
      <xdr:colOff>165100</xdr:colOff>
      <xdr:row>61</xdr:row>
      <xdr:rowOff>170815</xdr:rowOff>
    </xdr:to>
    <xdr:sp macro="" textlink="">
      <xdr:nvSpPr>
        <xdr:cNvPr id="546" name="楕円 545"/>
        <xdr:cNvSpPr/>
      </xdr:nvSpPr>
      <xdr:spPr>
        <a:xfrm>
          <a:off x="14541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120015</xdr:rowOff>
    </xdr:from>
    <xdr:to>
      <xdr:col>81</xdr:col>
      <xdr:colOff>50800</xdr:colOff>
      <xdr:row>61</xdr:row>
      <xdr:rowOff>150495</xdr:rowOff>
    </xdr:to>
    <xdr:cxnSp macro="">
      <xdr:nvCxnSpPr>
        <xdr:cNvPr id="547" name="直線コネクタ 546"/>
        <xdr:cNvCxnSpPr/>
      </xdr:nvCxnSpPr>
      <xdr:spPr>
        <a:xfrm>
          <a:off x="14592300" y="105784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36830</xdr:rowOff>
    </xdr:from>
    <xdr:to>
      <xdr:col>72</xdr:col>
      <xdr:colOff>38100</xdr:colOff>
      <xdr:row>61</xdr:row>
      <xdr:rowOff>138430</xdr:rowOff>
    </xdr:to>
    <xdr:sp macro="" textlink="">
      <xdr:nvSpPr>
        <xdr:cNvPr id="548" name="楕円 547"/>
        <xdr:cNvSpPr/>
      </xdr:nvSpPr>
      <xdr:spPr>
        <a:xfrm>
          <a:off x="13652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87630</xdr:rowOff>
    </xdr:from>
    <xdr:to>
      <xdr:col>76</xdr:col>
      <xdr:colOff>114300</xdr:colOff>
      <xdr:row>61</xdr:row>
      <xdr:rowOff>120015</xdr:rowOff>
    </xdr:to>
    <xdr:cxnSp macro="">
      <xdr:nvCxnSpPr>
        <xdr:cNvPr id="549" name="直線コネクタ 548"/>
        <xdr:cNvCxnSpPr/>
      </xdr:nvCxnSpPr>
      <xdr:spPr>
        <a:xfrm>
          <a:off x="13703300" y="105460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10160</xdr:rowOff>
    </xdr:from>
    <xdr:to>
      <xdr:col>67</xdr:col>
      <xdr:colOff>101600</xdr:colOff>
      <xdr:row>61</xdr:row>
      <xdr:rowOff>111760</xdr:rowOff>
    </xdr:to>
    <xdr:sp macro="" textlink="">
      <xdr:nvSpPr>
        <xdr:cNvPr id="550" name="楕円 549"/>
        <xdr:cNvSpPr/>
      </xdr:nvSpPr>
      <xdr:spPr>
        <a:xfrm>
          <a:off x="12763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60960</xdr:rowOff>
    </xdr:from>
    <xdr:to>
      <xdr:col>71</xdr:col>
      <xdr:colOff>177800</xdr:colOff>
      <xdr:row>61</xdr:row>
      <xdr:rowOff>87630</xdr:rowOff>
    </xdr:to>
    <xdr:cxnSp macro="">
      <xdr:nvCxnSpPr>
        <xdr:cNvPr id="551" name="直線コネクタ 550"/>
        <xdr:cNvCxnSpPr/>
      </xdr:nvCxnSpPr>
      <xdr:spPr>
        <a:xfrm>
          <a:off x="12814300" y="105194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52"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53"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54"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55"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20972</xdr:rowOff>
    </xdr:from>
    <xdr:ext cx="405111" cy="259045"/>
    <xdr:sp macro="" textlink="">
      <xdr:nvSpPr>
        <xdr:cNvPr id="556" name="n_1mainValue【学校施設】&#10;有形固定資産減価償却率"/>
        <xdr:cNvSpPr txBox="1"/>
      </xdr:nvSpPr>
      <xdr:spPr>
        <a:xfrm>
          <a:off x="152660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161942</xdr:rowOff>
    </xdr:from>
    <xdr:ext cx="405111" cy="259045"/>
    <xdr:sp macro="" textlink="">
      <xdr:nvSpPr>
        <xdr:cNvPr id="557" name="n_2mainValue【学校施設】&#10;有形固定資産減価償却率"/>
        <xdr:cNvSpPr txBox="1"/>
      </xdr:nvSpPr>
      <xdr:spPr>
        <a:xfrm>
          <a:off x="14389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129557</xdr:rowOff>
    </xdr:from>
    <xdr:ext cx="405111" cy="259045"/>
    <xdr:sp macro="" textlink="">
      <xdr:nvSpPr>
        <xdr:cNvPr id="558" name="n_3mainValue【学校施設】&#10;有形固定資産減価償却率"/>
        <xdr:cNvSpPr txBox="1"/>
      </xdr:nvSpPr>
      <xdr:spPr>
        <a:xfrm>
          <a:off x="135007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102887</xdr:rowOff>
    </xdr:from>
    <xdr:ext cx="405111" cy="259045"/>
    <xdr:sp macro="" textlink="">
      <xdr:nvSpPr>
        <xdr:cNvPr id="559" name="n_4mainValue【学校施設】&#10;有形固定資産減価償却率"/>
        <xdr:cNvSpPr txBox="1"/>
      </xdr:nvSpPr>
      <xdr:spPr>
        <a:xfrm>
          <a:off x="126117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1" name="テキスト ボックス 58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83" name="直線コネクタ 582"/>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84"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85" name="直線コネクタ 584"/>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86"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87" name="直線コネクタ 586"/>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588"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89" name="フローチャート: 判断 588"/>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90" name="フローチャート: 判断 589"/>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91" name="フローチャート: 判断 590"/>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92" name="フローチャート: 判断 591"/>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93" name="フローチャート: 判断 592"/>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100076</xdr:rowOff>
    </xdr:from>
    <xdr:to>
      <xdr:col>116</xdr:col>
      <xdr:colOff>114300</xdr:colOff>
      <xdr:row>62</xdr:row>
      <xdr:rowOff>30226</xdr:rowOff>
    </xdr:to>
    <xdr:sp macro="" textlink="">
      <xdr:nvSpPr>
        <xdr:cNvPr id="599" name="楕円 598"/>
        <xdr:cNvSpPr/>
      </xdr:nvSpPr>
      <xdr:spPr>
        <a:xfrm>
          <a:off x="22110700" y="105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122953</xdr:rowOff>
    </xdr:from>
    <xdr:ext cx="469744" cy="259045"/>
    <xdr:sp macro="" textlink="">
      <xdr:nvSpPr>
        <xdr:cNvPr id="600" name="【学校施設】&#10;一人当たり面積該当値テキスト"/>
        <xdr:cNvSpPr txBox="1"/>
      </xdr:nvSpPr>
      <xdr:spPr>
        <a:xfrm>
          <a:off x="22199600"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105791</xdr:rowOff>
    </xdr:from>
    <xdr:to>
      <xdr:col>112</xdr:col>
      <xdr:colOff>38100</xdr:colOff>
      <xdr:row>62</xdr:row>
      <xdr:rowOff>35941</xdr:rowOff>
    </xdr:to>
    <xdr:sp macro="" textlink="">
      <xdr:nvSpPr>
        <xdr:cNvPr id="601" name="楕円 600"/>
        <xdr:cNvSpPr/>
      </xdr:nvSpPr>
      <xdr:spPr>
        <a:xfrm>
          <a:off x="21272500" y="1056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150876</xdr:rowOff>
    </xdr:from>
    <xdr:to>
      <xdr:col>116</xdr:col>
      <xdr:colOff>63500</xdr:colOff>
      <xdr:row>61</xdr:row>
      <xdr:rowOff>156591</xdr:rowOff>
    </xdr:to>
    <xdr:cxnSp macro="">
      <xdr:nvCxnSpPr>
        <xdr:cNvPr id="602" name="直線コネクタ 601"/>
        <xdr:cNvCxnSpPr/>
      </xdr:nvCxnSpPr>
      <xdr:spPr>
        <a:xfrm flipV="1">
          <a:off x="21323300" y="10609326"/>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110172</xdr:rowOff>
    </xdr:from>
    <xdr:to>
      <xdr:col>107</xdr:col>
      <xdr:colOff>101600</xdr:colOff>
      <xdr:row>62</xdr:row>
      <xdr:rowOff>40322</xdr:rowOff>
    </xdr:to>
    <xdr:sp macro="" textlink="">
      <xdr:nvSpPr>
        <xdr:cNvPr id="603" name="楕円 602"/>
        <xdr:cNvSpPr/>
      </xdr:nvSpPr>
      <xdr:spPr>
        <a:xfrm>
          <a:off x="20383500" y="1056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156591</xdr:rowOff>
    </xdr:from>
    <xdr:to>
      <xdr:col>111</xdr:col>
      <xdr:colOff>177800</xdr:colOff>
      <xdr:row>61</xdr:row>
      <xdr:rowOff>160972</xdr:rowOff>
    </xdr:to>
    <xdr:cxnSp macro="">
      <xdr:nvCxnSpPr>
        <xdr:cNvPr id="604" name="直線コネクタ 603"/>
        <xdr:cNvCxnSpPr/>
      </xdr:nvCxnSpPr>
      <xdr:spPr>
        <a:xfrm flipV="1">
          <a:off x="20434300" y="10615041"/>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115506</xdr:rowOff>
    </xdr:from>
    <xdr:to>
      <xdr:col>102</xdr:col>
      <xdr:colOff>165100</xdr:colOff>
      <xdr:row>62</xdr:row>
      <xdr:rowOff>45656</xdr:rowOff>
    </xdr:to>
    <xdr:sp macro="" textlink="">
      <xdr:nvSpPr>
        <xdr:cNvPr id="605" name="楕円 604"/>
        <xdr:cNvSpPr/>
      </xdr:nvSpPr>
      <xdr:spPr>
        <a:xfrm>
          <a:off x="19494500" y="1057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160972</xdr:rowOff>
    </xdr:from>
    <xdr:to>
      <xdr:col>107</xdr:col>
      <xdr:colOff>50800</xdr:colOff>
      <xdr:row>61</xdr:row>
      <xdr:rowOff>166306</xdr:rowOff>
    </xdr:to>
    <xdr:cxnSp macro="">
      <xdr:nvCxnSpPr>
        <xdr:cNvPr id="606" name="直線コネクタ 605"/>
        <xdr:cNvCxnSpPr/>
      </xdr:nvCxnSpPr>
      <xdr:spPr>
        <a:xfrm flipV="1">
          <a:off x="19545300" y="1061942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123698</xdr:rowOff>
    </xdr:from>
    <xdr:to>
      <xdr:col>98</xdr:col>
      <xdr:colOff>38100</xdr:colOff>
      <xdr:row>62</xdr:row>
      <xdr:rowOff>53848</xdr:rowOff>
    </xdr:to>
    <xdr:sp macro="" textlink="">
      <xdr:nvSpPr>
        <xdr:cNvPr id="607" name="楕円 606"/>
        <xdr:cNvSpPr/>
      </xdr:nvSpPr>
      <xdr:spPr>
        <a:xfrm>
          <a:off x="18605500" y="105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166306</xdr:rowOff>
    </xdr:from>
    <xdr:to>
      <xdr:col>102</xdr:col>
      <xdr:colOff>114300</xdr:colOff>
      <xdr:row>62</xdr:row>
      <xdr:rowOff>3048</xdr:rowOff>
    </xdr:to>
    <xdr:cxnSp macro="">
      <xdr:nvCxnSpPr>
        <xdr:cNvPr id="608" name="直線コネクタ 607"/>
        <xdr:cNvCxnSpPr/>
      </xdr:nvCxnSpPr>
      <xdr:spPr>
        <a:xfrm flipV="1">
          <a:off x="18656300" y="10624756"/>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609" name="n_1aveValue【学校施設】&#10;一人当たり面積"/>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610"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611"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612" name="n_4aveValue【学校施設】&#10;一人当たり面積"/>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52468</xdr:rowOff>
    </xdr:from>
    <xdr:ext cx="469744" cy="259045"/>
    <xdr:sp macro="" textlink="">
      <xdr:nvSpPr>
        <xdr:cNvPr id="613" name="n_1mainValue【学校施設】&#10;一人当たり面積"/>
        <xdr:cNvSpPr txBox="1"/>
      </xdr:nvSpPr>
      <xdr:spPr>
        <a:xfrm>
          <a:off x="21075727" y="1033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31449</xdr:rowOff>
    </xdr:from>
    <xdr:ext cx="469744" cy="259045"/>
    <xdr:sp macro="" textlink="">
      <xdr:nvSpPr>
        <xdr:cNvPr id="614" name="n_2mainValue【学校施設】&#10;一人当たり面積"/>
        <xdr:cNvSpPr txBox="1"/>
      </xdr:nvSpPr>
      <xdr:spPr>
        <a:xfrm>
          <a:off x="20199427" y="1066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36783</xdr:rowOff>
    </xdr:from>
    <xdr:ext cx="469744" cy="259045"/>
    <xdr:sp macro="" textlink="">
      <xdr:nvSpPr>
        <xdr:cNvPr id="615" name="n_3mainValue【学校施設】&#10;一人当たり面積"/>
        <xdr:cNvSpPr txBox="1"/>
      </xdr:nvSpPr>
      <xdr:spPr>
        <a:xfrm>
          <a:off x="19310427" y="1066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44975</xdr:rowOff>
    </xdr:from>
    <xdr:ext cx="469744" cy="259045"/>
    <xdr:sp macro="" textlink="">
      <xdr:nvSpPr>
        <xdr:cNvPr id="616" name="n_4mainValue【学校施設】&#10;一人当たり面積"/>
        <xdr:cNvSpPr txBox="1"/>
      </xdr:nvSpPr>
      <xdr:spPr>
        <a:xfrm>
          <a:off x="18421427" y="1067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3" name="テキスト ボックス 6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4" name="直線コネクタ 6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5" name="テキスト ボックス 6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6" name="直線コネクタ 6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7" name="テキスト ボックス 6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8" name="直線コネクタ 6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9" name="テキスト ボックス 6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0" name="直線コネクタ 6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1" name="テキスト ボックス 6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2" name="直線コネクタ 6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3" name="テキスト ボックス 6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4" name="直線コネクタ 6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5" name="テキスト ボックス 6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658" name="直線コネクタ 657"/>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9"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0" name="直線コネクタ 65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61"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62" name="直線コネクタ 661"/>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663"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664" name="フローチャート: 判断 663"/>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665" name="フローチャート: 判断 664"/>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666" name="フローチャート: 判断 665"/>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667" name="フローチャート: 判断 666"/>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668" name="フローチャート: 判断 667"/>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27032</xdr:rowOff>
    </xdr:from>
    <xdr:to>
      <xdr:col>85</xdr:col>
      <xdr:colOff>177800</xdr:colOff>
      <xdr:row>108</xdr:row>
      <xdr:rowOff>128632</xdr:rowOff>
    </xdr:to>
    <xdr:sp macro="" textlink="">
      <xdr:nvSpPr>
        <xdr:cNvPr id="674" name="楕円 673"/>
        <xdr:cNvSpPr/>
      </xdr:nvSpPr>
      <xdr:spPr>
        <a:xfrm>
          <a:off x="162687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5459</xdr:rowOff>
    </xdr:from>
    <xdr:ext cx="405111" cy="259045"/>
    <xdr:sp macro="" textlink="">
      <xdr:nvSpPr>
        <xdr:cNvPr id="675" name="【公民館】&#10;有形固定資産減価償却率該当値テキスト"/>
        <xdr:cNvSpPr txBox="1"/>
      </xdr:nvSpPr>
      <xdr:spPr>
        <a:xfrm>
          <a:off x="16357600"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12337</xdr:rowOff>
    </xdr:from>
    <xdr:to>
      <xdr:col>81</xdr:col>
      <xdr:colOff>101600</xdr:colOff>
      <xdr:row>108</xdr:row>
      <xdr:rowOff>113937</xdr:rowOff>
    </xdr:to>
    <xdr:sp macro="" textlink="">
      <xdr:nvSpPr>
        <xdr:cNvPr id="676" name="楕円 675"/>
        <xdr:cNvSpPr/>
      </xdr:nvSpPr>
      <xdr:spPr>
        <a:xfrm>
          <a:off x="15430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63137</xdr:rowOff>
    </xdr:from>
    <xdr:to>
      <xdr:col>85</xdr:col>
      <xdr:colOff>127000</xdr:colOff>
      <xdr:row>108</xdr:row>
      <xdr:rowOff>77832</xdr:rowOff>
    </xdr:to>
    <xdr:cxnSp macro="">
      <xdr:nvCxnSpPr>
        <xdr:cNvPr id="677" name="直線コネクタ 676"/>
        <xdr:cNvCxnSpPr/>
      </xdr:nvCxnSpPr>
      <xdr:spPr>
        <a:xfrm>
          <a:off x="15481300" y="18579737"/>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169092</xdr:rowOff>
    </xdr:from>
    <xdr:to>
      <xdr:col>76</xdr:col>
      <xdr:colOff>165100</xdr:colOff>
      <xdr:row>108</xdr:row>
      <xdr:rowOff>99242</xdr:rowOff>
    </xdr:to>
    <xdr:sp macro="" textlink="">
      <xdr:nvSpPr>
        <xdr:cNvPr id="678" name="楕円 677"/>
        <xdr:cNvSpPr/>
      </xdr:nvSpPr>
      <xdr:spPr>
        <a:xfrm>
          <a:off x="145415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48442</xdr:rowOff>
    </xdr:from>
    <xdr:to>
      <xdr:col>81</xdr:col>
      <xdr:colOff>50800</xdr:colOff>
      <xdr:row>108</xdr:row>
      <xdr:rowOff>63137</xdr:rowOff>
    </xdr:to>
    <xdr:cxnSp macro="">
      <xdr:nvCxnSpPr>
        <xdr:cNvPr id="679" name="直線コネクタ 678"/>
        <xdr:cNvCxnSpPr/>
      </xdr:nvCxnSpPr>
      <xdr:spPr>
        <a:xfrm>
          <a:off x="14592300" y="1856504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141332</xdr:rowOff>
    </xdr:from>
    <xdr:to>
      <xdr:col>72</xdr:col>
      <xdr:colOff>38100</xdr:colOff>
      <xdr:row>108</xdr:row>
      <xdr:rowOff>71482</xdr:rowOff>
    </xdr:to>
    <xdr:sp macro="" textlink="">
      <xdr:nvSpPr>
        <xdr:cNvPr id="680" name="楕円 679"/>
        <xdr:cNvSpPr/>
      </xdr:nvSpPr>
      <xdr:spPr>
        <a:xfrm>
          <a:off x="13652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20682</xdr:rowOff>
    </xdr:from>
    <xdr:to>
      <xdr:col>76</xdr:col>
      <xdr:colOff>114300</xdr:colOff>
      <xdr:row>108</xdr:row>
      <xdr:rowOff>48442</xdr:rowOff>
    </xdr:to>
    <xdr:cxnSp macro="">
      <xdr:nvCxnSpPr>
        <xdr:cNvPr id="681" name="直線コネクタ 680"/>
        <xdr:cNvCxnSpPr/>
      </xdr:nvCxnSpPr>
      <xdr:spPr>
        <a:xfrm>
          <a:off x="13703300" y="1853728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111942</xdr:rowOff>
    </xdr:from>
    <xdr:to>
      <xdr:col>67</xdr:col>
      <xdr:colOff>101600</xdr:colOff>
      <xdr:row>108</xdr:row>
      <xdr:rowOff>42092</xdr:rowOff>
    </xdr:to>
    <xdr:sp macro="" textlink="">
      <xdr:nvSpPr>
        <xdr:cNvPr id="682" name="楕円 681"/>
        <xdr:cNvSpPr/>
      </xdr:nvSpPr>
      <xdr:spPr>
        <a:xfrm>
          <a:off x="12763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162742</xdr:rowOff>
    </xdr:from>
    <xdr:to>
      <xdr:col>71</xdr:col>
      <xdr:colOff>177800</xdr:colOff>
      <xdr:row>108</xdr:row>
      <xdr:rowOff>20682</xdr:rowOff>
    </xdr:to>
    <xdr:cxnSp macro="">
      <xdr:nvCxnSpPr>
        <xdr:cNvPr id="683" name="直線コネクタ 682"/>
        <xdr:cNvCxnSpPr/>
      </xdr:nvCxnSpPr>
      <xdr:spPr>
        <a:xfrm>
          <a:off x="12814300" y="1850789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684"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685"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686"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687"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105064</xdr:rowOff>
    </xdr:from>
    <xdr:ext cx="405111" cy="259045"/>
    <xdr:sp macro="" textlink="">
      <xdr:nvSpPr>
        <xdr:cNvPr id="688" name="n_1mainValue【公民館】&#10;有形固定資産減価償却率"/>
        <xdr:cNvSpPr txBox="1"/>
      </xdr:nvSpPr>
      <xdr:spPr>
        <a:xfrm>
          <a:off x="15266044" y="1862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90369</xdr:rowOff>
    </xdr:from>
    <xdr:ext cx="405111" cy="259045"/>
    <xdr:sp macro="" textlink="">
      <xdr:nvSpPr>
        <xdr:cNvPr id="689" name="n_2mainValue【公民館】&#10;有形固定資産減価償却率"/>
        <xdr:cNvSpPr txBox="1"/>
      </xdr:nvSpPr>
      <xdr:spPr>
        <a:xfrm>
          <a:off x="14389744" y="1860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62609</xdr:rowOff>
    </xdr:from>
    <xdr:ext cx="405111" cy="259045"/>
    <xdr:sp macro="" textlink="">
      <xdr:nvSpPr>
        <xdr:cNvPr id="690" name="n_3mainValue【公民館】&#10;有形固定資産減価償却率"/>
        <xdr:cNvSpPr txBox="1"/>
      </xdr:nvSpPr>
      <xdr:spPr>
        <a:xfrm>
          <a:off x="13500744" y="1857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33219</xdr:rowOff>
    </xdr:from>
    <xdr:ext cx="405111" cy="259045"/>
    <xdr:sp macro="" textlink="">
      <xdr:nvSpPr>
        <xdr:cNvPr id="691" name="n_4mainValue【公民館】&#10;有形固定資産減価償却率"/>
        <xdr:cNvSpPr txBox="1"/>
      </xdr:nvSpPr>
      <xdr:spPr>
        <a:xfrm>
          <a:off x="12611744" y="1854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2" name="直線コネクタ 7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3" name="テキスト ボックス 7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4" name="直線コネクタ 7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5" name="テキスト ボックス 7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6" name="直線コネクタ 7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7" name="テキスト ボックス 7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8" name="直線コネクタ 7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9" name="テキスト ボックス 7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0" name="直線コネクタ 7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1" name="テキスト ボックス 7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2" name="直線コネクタ 7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3" name="テキスト ボックス 7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17" name="直線コネクタ 716"/>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18"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19" name="直線コネクタ 718"/>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20"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721" name="直線コネクタ 720"/>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22"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23" name="フローチャート: 判断 722"/>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724" name="フローチャート: 判断 723"/>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25" name="フローチャート: 判断 724"/>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26" name="フローチャート: 判断 725"/>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727" name="フローチャート: 判断 726"/>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164193</xdr:rowOff>
    </xdr:from>
    <xdr:to>
      <xdr:col>116</xdr:col>
      <xdr:colOff>114300</xdr:colOff>
      <xdr:row>108</xdr:row>
      <xdr:rowOff>94343</xdr:rowOff>
    </xdr:to>
    <xdr:sp macro="" textlink="">
      <xdr:nvSpPr>
        <xdr:cNvPr id="733" name="楕円 732"/>
        <xdr:cNvSpPr/>
      </xdr:nvSpPr>
      <xdr:spPr>
        <a:xfrm>
          <a:off x="22110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142620</xdr:rowOff>
    </xdr:from>
    <xdr:ext cx="469744" cy="259045"/>
    <xdr:sp macro="" textlink="">
      <xdr:nvSpPr>
        <xdr:cNvPr id="734" name="【公民館】&#10;一人当たり面積該当値テキスト"/>
        <xdr:cNvSpPr txBox="1"/>
      </xdr:nvSpPr>
      <xdr:spPr>
        <a:xfrm>
          <a:off x="22199600"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165826</xdr:rowOff>
    </xdr:from>
    <xdr:to>
      <xdr:col>112</xdr:col>
      <xdr:colOff>38100</xdr:colOff>
      <xdr:row>108</xdr:row>
      <xdr:rowOff>95976</xdr:rowOff>
    </xdr:to>
    <xdr:sp macro="" textlink="">
      <xdr:nvSpPr>
        <xdr:cNvPr id="735" name="楕円 734"/>
        <xdr:cNvSpPr/>
      </xdr:nvSpPr>
      <xdr:spPr>
        <a:xfrm>
          <a:off x="21272500" y="185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43543</xdr:rowOff>
    </xdr:from>
    <xdr:to>
      <xdr:col>116</xdr:col>
      <xdr:colOff>63500</xdr:colOff>
      <xdr:row>108</xdr:row>
      <xdr:rowOff>45176</xdr:rowOff>
    </xdr:to>
    <xdr:cxnSp macro="">
      <xdr:nvCxnSpPr>
        <xdr:cNvPr id="736" name="直線コネクタ 735"/>
        <xdr:cNvCxnSpPr/>
      </xdr:nvCxnSpPr>
      <xdr:spPr>
        <a:xfrm flipV="1">
          <a:off x="21323300" y="1856014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169092</xdr:rowOff>
    </xdr:from>
    <xdr:to>
      <xdr:col>107</xdr:col>
      <xdr:colOff>101600</xdr:colOff>
      <xdr:row>108</xdr:row>
      <xdr:rowOff>99242</xdr:rowOff>
    </xdr:to>
    <xdr:sp macro="" textlink="">
      <xdr:nvSpPr>
        <xdr:cNvPr id="737" name="楕円 736"/>
        <xdr:cNvSpPr/>
      </xdr:nvSpPr>
      <xdr:spPr>
        <a:xfrm>
          <a:off x="203835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45176</xdr:rowOff>
    </xdr:from>
    <xdr:to>
      <xdr:col>111</xdr:col>
      <xdr:colOff>177800</xdr:colOff>
      <xdr:row>108</xdr:row>
      <xdr:rowOff>48442</xdr:rowOff>
    </xdr:to>
    <xdr:cxnSp macro="">
      <xdr:nvCxnSpPr>
        <xdr:cNvPr id="738" name="直線コネクタ 737"/>
        <xdr:cNvCxnSpPr/>
      </xdr:nvCxnSpPr>
      <xdr:spPr>
        <a:xfrm flipV="1">
          <a:off x="20434300" y="1856177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170724</xdr:rowOff>
    </xdr:from>
    <xdr:to>
      <xdr:col>102</xdr:col>
      <xdr:colOff>165100</xdr:colOff>
      <xdr:row>108</xdr:row>
      <xdr:rowOff>100874</xdr:rowOff>
    </xdr:to>
    <xdr:sp macro="" textlink="">
      <xdr:nvSpPr>
        <xdr:cNvPr id="739" name="楕円 738"/>
        <xdr:cNvSpPr/>
      </xdr:nvSpPr>
      <xdr:spPr>
        <a:xfrm>
          <a:off x="194945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48442</xdr:rowOff>
    </xdr:from>
    <xdr:to>
      <xdr:col>107</xdr:col>
      <xdr:colOff>50800</xdr:colOff>
      <xdr:row>108</xdr:row>
      <xdr:rowOff>50074</xdr:rowOff>
    </xdr:to>
    <xdr:cxnSp macro="">
      <xdr:nvCxnSpPr>
        <xdr:cNvPr id="740" name="直線コネクタ 739"/>
        <xdr:cNvCxnSpPr/>
      </xdr:nvCxnSpPr>
      <xdr:spPr>
        <a:xfrm flipV="1">
          <a:off x="19545300" y="1856504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907</xdr:rowOff>
    </xdr:from>
    <xdr:to>
      <xdr:col>98</xdr:col>
      <xdr:colOff>38100</xdr:colOff>
      <xdr:row>108</xdr:row>
      <xdr:rowOff>102507</xdr:rowOff>
    </xdr:to>
    <xdr:sp macro="" textlink="">
      <xdr:nvSpPr>
        <xdr:cNvPr id="741" name="楕円 740"/>
        <xdr:cNvSpPr/>
      </xdr:nvSpPr>
      <xdr:spPr>
        <a:xfrm>
          <a:off x="18605500" y="185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50074</xdr:rowOff>
    </xdr:from>
    <xdr:to>
      <xdr:col>102</xdr:col>
      <xdr:colOff>114300</xdr:colOff>
      <xdr:row>108</xdr:row>
      <xdr:rowOff>51707</xdr:rowOff>
    </xdr:to>
    <xdr:cxnSp macro="">
      <xdr:nvCxnSpPr>
        <xdr:cNvPr id="742" name="直線コネクタ 741"/>
        <xdr:cNvCxnSpPr/>
      </xdr:nvCxnSpPr>
      <xdr:spPr>
        <a:xfrm flipV="1">
          <a:off x="18656300" y="185666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743"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744"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745"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746" name="n_4aveValue【公民館】&#10;一人当たり面積"/>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87103</xdr:rowOff>
    </xdr:from>
    <xdr:ext cx="469744" cy="259045"/>
    <xdr:sp macro="" textlink="">
      <xdr:nvSpPr>
        <xdr:cNvPr id="747" name="n_1mainValue【公民館】&#10;一人当たり面積"/>
        <xdr:cNvSpPr txBox="1"/>
      </xdr:nvSpPr>
      <xdr:spPr>
        <a:xfrm>
          <a:off x="21075727" y="1860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90369</xdr:rowOff>
    </xdr:from>
    <xdr:ext cx="469744" cy="259045"/>
    <xdr:sp macro="" textlink="">
      <xdr:nvSpPr>
        <xdr:cNvPr id="748" name="n_2mainValue【公民館】&#10;一人当たり面積"/>
        <xdr:cNvSpPr txBox="1"/>
      </xdr:nvSpPr>
      <xdr:spPr>
        <a:xfrm>
          <a:off x="20199427" y="1860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92001</xdr:rowOff>
    </xdr:from>
    <xdr:ext cx="469744" cy="259045"/>
    <xdr:sp macro="" textlink="">
      <xdr:nvSpPr>
        <xdr:cNvPr id="749" name="n_3mainValue【公民館】&#10;一人当たり面積"/>
        <xdr:cNvSpPr txBox="1"/>
      </xdr:nvSpPr>
      <xdr:spPr>
        <a:xfrm>
          <a:off x="19310427" y="18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93634</xdr:rowOff>
    </xdr:from>
    <xdr:ext cx="469744" cy="259045"/>
    <xdr:sp macro="" textlink="">
      <xdr:nvSpPr>
        <xdr:cNvPr id="750" name="n_4mainValue【公民館】&#10;一人当たり面積"/>
        <xdr:cNvSpPr txBox="1"/>
      </xdr:nvSpPr>
      <xdr:spPr>
        <a:xfrm>
          <a:off x="18421427" y="1861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類似団体の順位等の中で、有形固定資産減価償却率の高さが顕著なものは公民館、学校施設である。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教育関係施設は、計画的な大規模改修や予防保全・事後保全での改修に取り組みながら長寿命化に取り組んでいるところである。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28,964
28,805
112.12
15,145,409
14,844,285
263,333
7,137,323
11,204,896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22860</xdr:rowOff>
    </xdr:from>
    <xdr:to>
      <xdr:col>24</xdr:col>
      <xdr:colOff>114300</xdr:colOff>
      <xdr:row>36</xdr:row>
      <xdr:rowOff>124460</xdr:rowOff>
    </xdr:to>
    <xdr:sp macro="" textlink="">
      <xdr:nvSpPr>
        <xdr:cNvPr id="72" name="楕円 71"/>
        <xdr:cNvSpPr/>
      </xdr:nvSpPr>
      <xdr:spPr>
        <a:xfrm>
          <a:off x="45847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45737</xdr:rowOff>
    </xdr:from>
    <xdr:ext cx="405111" cy="259045"/>
    <xdr:sp macro="" textlink="">
      <xdr:nvSpPr>
        <xdr:cNvPr id="73" name="【図書館】&#10;有形固定資産減価償却率該当値テキスト"/>
        <xdr:cNvSpPr txBox="1"/>
      </xdr:nvSpPr>
      <xdr:spPr>
        <a:xfrm>
          <a:off x="4673600"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166370</xdr:rowOff>
    </xdr:from>
    <xdr:to>
      <xdr:col>20</xdr:col>
      <xdr:colOff>38100</xdr:colOff>
      <xdr:row>36</xdr:row>
      <xdr:rowOff>96520</xdr:rowOff>
    </xdr:to>
    <xdr:sp macro="" textlink="">
      <xdr:nvSpPr>
        <xdr:cNvPr id="74" name="楕円 73"/>
        <xdr:cNvSpPr/>
      </xdr:nvSpPr>
      <xdr:spPr>
        <a:xfrm>
          <a:off x="3746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45720</xdr:rowOff>
    </xdr:from>
    <xdr:to>
      <xdr:col>24</xdr:col>
      <xdr:colOff>63500</xdr:colOff>
      <xdr:row>36</xdr:row>
      <xdr:rowOff>73660</xdr:rowOff>
    </xdr:to>
    <xdr:cxnSp macro="">
      <xdr:nvCxnSpPr>
        <xdr:cNvPr id="75" name="直線コネクタ 74"/>
        <xdr:cNvCxnSpPr/>
      </xdr:nvCxnSpPr>
      <xdr:spPr>
        <a:xfrm>
          <a:off x="3797300" y="621792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138430</xdr:rowOff>
    </xdr:from>
    <xdr:to>
      <xdr:col>15</xdr:col>
      <xdr:colOff>101600</xdr:colOff>
      <xdr:row>36</xdr:row>
      <xdr:rowOff>68580</xdr:rowOff>
    </xdr:to>
    <xdr:sp macro="" textlink="">
      <xdr:nvSpPr>
        <xdr:cNvPr id="76" name="楕円 75"/>
        <xdr:cNvSpPr/>
      </xdr:nvSpPr>
      <xdr:spPr>
        <a:xfrm>
          <a:off x="2857500" y="61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17780</xdr:rowOff>
    </xdr:from>
    <xdr:to>
      <xdr:col>19</xdr:col>
      <xdr:colOff>177800</xdr:colOff>
      <xdr:row>36</xdr:row>
      <xdr:rowOff>45720</xdr:rowOff>
    </xdr:to>
    <xdr:cxnSp macro="">
      <xdr:nvCxnSpPr>
        <xdr:cNvPr id="77" name="直線コネクタ 76"/>
        <xdr:cNvCxnSpPr/>
      </xdr:nvCxnSpPr>
      <xdr:spPr>
        <a:xfrm>
          <a:off x="2908300" y="61899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110490</xdr:rowOff>
    </xdr:from>
    <xdr:to>
      <xdr:col>10</xdr:col>
      <xdr:colOff>165100</xdr:colOff>
      <xdr:row>36</xdr:row>
      <xdr:rowOff>40640</xdr:rowOff>
    </xdr:to>
    <xdr:sp macro="" textlink="">
      <xdr:nvSpPr>
        <xdr:cNvPr id="78" name="楕円 77"/>
        <xdr:cNvSpPr/>
      </xdr:nvSpPr>
      <xdr:spPr>
        <a:xfrm>
          <a:off x="1968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161290</xdr:rowOff>
    </xdr:from>
    <xdr:to>
      <xdr:col>15</xdr:col>
      <xdr:colOff>50800</xdr:colOff>
      <xdr:row>36</xdr:row>
      <xdr:rowOff>17780</xdr:rowOff>
    </xdr:to>
    <xdr:cxnSp macro="">
      <xdr:nvCxnSpPr>
        <xdr:cNvPr id="79" name="直線コネクタ 78"/>
        <xdr:cNvCxnSpPr/>
      </xdr:nvCxnSpPr>
      <xdr:spPr>
        <a:xfrm>
          <a:off x="2019300" y="616204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82550</xdr:rowOff>
    </xdr:from>
    <xdr:to>
      <xdr:col>6</xdr:col>
      <xdr:colOff>38100</xdr:colOff>
      <xdr:row>36</xdr:row>
      <xdr:rowOff>12700</xdr:rowOff>
    </xdr:to>
    <xdr:sp macro="" textlink="">
      <xdr:nvSpPr>
        <xdr:cNvPr id="80" name="楕円 79"/>
        <xdr:cNvSpPr/>
      </xdr:nvSpPr>
      <xdr:spPr>
        <a:xfrm>
          <a:off x="1079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133350</xdr:rowOff>
    </xdr:from>
    <xdr:to>
      <xdr:col>10</xdr:col>
      <xdr:colOff>114300</xdr:colOff>
      <xdr:row>35</xdr:row>
      <xdr:rowOff>161290</xdr:rowOff>
    </xdr:to>
    <xdr:cxnSp macro="">
      <xdr:nvCxnSpPr>
        <xdr:cNvPr id="81" name="直線コネクタ 80"/>
        <xdr:cNvCxnSpPr/>
      </xdr:nvCxnSpPr>
      <xdr:spPr>
        <a:xfrm>
          <a:off x="1130300" y="61341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2" name="n_1aveValue【図書館】&#10;有形固定資産減価償却率"/>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3" name="n_2aveValue【図書館】&#10;有形固定資産減価償却率"/>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4" name="n_3aveValue【図書館】&#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115587</xdr:rowOff>
    </xdr:from>
    <xdr:ext cx="405111" cy="259045"/>
    <xdr:sp macro="" textlink="">
      <xdr:nvSpPr>
        <xdr:cNvPr id="85" name="n_4aveValue【図書館】&#10;有形固定資産減価償却率"/>
        <xdr:cNvSpPr txBox="1"/>
      </xdr:nvSpPr>
      <xdr:spPr>
        <a:xfrm>
          <a:off x="927744" y="628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113047</xdr:rowOff>
    </xdr:from>
    <xdr:ext cx="405111" cy="259045"/>
    <xdr:sp macro="" textlink="">
      <xdr:nvSpPr>
        <xdr:cNvPr id="86" name="n_1mainValue【図書館】&#10;有形固定資産減価償却率"/>
        <xdr:cNvSpPr txBox="1"/>
      </xdr:nvSpPr>
      <xdr:spPr>
        <a:xfrm>
          <a:off x="3582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85107</xdr:rowOff>
    </xdr:from>
    <xdr:ext cx="405111" cy="259045"/>
    <xdr:sp macro="" textlink="">
      <xdr:nvSpPr>
        <xdr:cNvPr id="87" name="n_2mainValue【図書館】&#10;有形固定資産減価償却率"/>
        <xdr:cNvSpPr txBox="1"/>
      </xdr:nvSpPr>
      <xdr:spPr>
        <a:xfrm>
          <a:off x="2705744" y="5914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57167</xdr:rowOff>
    </xdr:from>
    <xdr:ext cx="405111" cy="259045"/>
    <xdr:sp macro="" textlink="">
      <xdr:nvSpPr>
        <xdr:cNvPr id="88" name="n_3mainValue【図書館】&#10;有形固定資産減価償却率"/>
        <xdr:cNvSpPr txBox="1"/>
      </xdr:nvSpPr>
      <xdr:spPr>
        <a:xfrm>
          <a:off x="1816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29227</xdr:rowOff>
    </xdr:from>
    <xdr:ext cx="405111" cy="259045"/>
    <xdr:sp macro="" textlink="">
      <xdr:nvSpPr>
        <xdr:cNvPr id="89" name="n_4mainValue【図書館】&#10;有形固定資産減価償却率"/>
        <xdr:cNvSpPr txBox="1"/>
      </xdr:nvSpPr>
      <xdr:spPr>
        <a:xfrm>
          <a:off x="927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132080</xdr:rowOff>
    </xdr:from>
    <xdr:to>
      <xdr:col>55</xdr:col>
      <xdr:colOff>50800</xdr:colOff>
      <xdr:row>41</xdr:row>
      <xdr:rowOff>62230</xdr:rowOff>
    </xdr:to>
    <xdr:sp macro="" textlink="">
      <xdr:nvSpPr>
        <xdr:cNvPr id="129" name="楕円 128"/>
        <xdr:cNvSpPr/>
      </xdr:nvSpPr>
      <xdr:spPr>
        <a:xfrm>
          <a:off x="104267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110507</xdr:rowOff>
    </xdr:from>
    <xdr:ext cx="469744" cy="259045"/>
    <xdr:sp macro="" textlink="">
      <xdr:nvSpPr>
        <xdr:cNvPr id="130" name="【図書館】&#10;一人当たり面積該当値テキスト"/>
        <xdr:cNvSpPr txBox="1"/>
      </xdr:nvSpPr>
      <xdr:spPr>
        <a:xfrm>
          <a:off x="10515600"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135890</xdr:rowOff>
    </xdr:from>
    <xdr:to>
      <xdr:col>50</xdr:col>
      <xdr:colOff>165100</xdr:colOff>
      <xdr:row>41</xdr:row>
      <xdr:rowOff>66040</xdr:rowOff>
    </xdr:to>
    <xdr:sp macro="" textlink="">
      <xdr:nvSpPr>
        <xdr:cNvPr id="131" name="楕円 130"/>
        <xdr:cNvSpPr/>
      </xdr:nvSpPr>
      <xdr:spPr>
        <a:xfrm>
          <a:off x="9588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11430</xdr:rowOff>
    </xdr:from>
    <xdr:to>
      <xdr:col>55</xdr:col>
      <xdr:colOff>0</xdr:colOff>
      <xdr:row>41</xdr:row>
      <xdr:rowOff>15240</xdr:rowOff>
    </xdr:to>
    <xdr:cxnSp macro="">
      <xdr:nvCxnSpPr>
        <xdr:cNvPr id="132" name="直線コネクタ 131"/>
        <xdr:cNvCxnSpPr/>
      </xdr:nvCxnSpPr>
      <xdr:spPr>
        <a:xfrm flipV="1">
          <a:off x="9639300" y="70408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3" name="楕円 132"/>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15240</xdr:rowOff>
    </xdr:from>
    <xdr:to>
      <xdr:col>50</xdr:col>
      <xdr:colOff>114300</xdr:colOff>
      <xdr:row>41</xdr:row>
      <xdr:rowOff>19050</xdr:rowOff>
    </xdr:to>
    <xdr:cxnSp macro="">
      <xdr:nvCxnSpPr>
        <xdr:cNvPr id="134" name="直線コネクタ 133"/>
        <xdr:cNvCxnSpPr/>
      </xdr:nvCxnSpPr>
      <xdr:spPr>
        <a:xfrm flipV="1">
          <a:off x="8750300" y="7044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5" name="楕円 134"/>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19050</xdr:rowOff>
    </xdr:to>
    <xdr:cxnSp macro="">
      <xdr:nvCxnSpPr>
        <xdr:cNvPr id="136" name="直線コネクタ 135"/>
        <xdr:cNvCxnSpPr/>
      </xdr:nvCxnSpPr>
      <xdr:spPr>
        <a:xfrm>
          <a:off x="7861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143510</xdr:rowOff>
    </xdr:from>
    <xdr:to>
      <xdr:col>36</xdr:col>
      <xdr:colOff>165100</xdr:colOff>
      <xdr:row>41</xdr:row>
      <xdr:rowOff>73660</xdr:rowOff>
    </xdr:to>
    <xdr:sp macro="" textlink="">
      <xdr:nvSpPr>
        <xdr:cNvPr id="137" name="楕円 136"/>
        <xdr:cNvSpPr/>
      </xdr:nvSpPr>
      <xdr:spPr>
        <a:xfrm>
          <a:off x="6921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22860</xdr:rowOff>
    </xdr:to>
    <xdr:cxnSp macro="">
      <xdr:nvCxnSpPr>
        <xdr:cNvPr id="138" name="直線コネクタ 137"/>
        <xdr:cNvCxnSpPr/>
      </xdr:nvCxnSpPr>
      <xdr:spPr>
        <a:xfrm flipV="1">
          <a:off x="6972300" y="7048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9" name="n_1ave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0"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41" name="n_3aveValue【図書館】&#10;一人当たり面積"/>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42" name="n_4aveValue【図書館】&#10;一人当たり面積"/>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57167</xdr:rowOff>
    </xdr:from>
    <xdr:ext cx="469744" cy="259045"/>
    <xdr:sp macro="" textlink="">
      <xdr:nvSpPr>
        <xdr:cNvPr id="143" name="n_1mainValue【図書館】&#10;一人当たり面積"/>
        <xdr:cNvSpPr txBox="1"/>
      </xdr:nvSpPr>
      <xdr:spPr>
        <a:xfrm>
          <a:off x="93917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44" name="n_2mainValue【図書館】&#10;一人当たり面積"/>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5" name="n_3mainValue【図書館】&#10;一人当たり面積"/>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64787</xdr:rowOff>
    </xdr:from>
    <xdr:ext cx="469744" cy="259045"/>
    <xdr:sp macro="" textlink="">
      <xdr:nvSpPr>
        <xdr:cNvPr id="146" name="n_4mainValue【図書館】&#10;一人当たり面積"/>
        <xdr:cNvSpPr txBox="1"/>
      </xdr:nvSpPr>
      <xdr:spPr>
        <a:xfrm>
          <a:off x="6737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6"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128270</xdr:rowOff>
    </xdr:from>
    <xdr:to>
      <xdr:col>24</xdr:col>
      <xdr:colOff>114300</xdr:colOff>
      <xdr:row>63</xdr:row>
      <xdr:rowOff>58420</xdr:rowOff>
    </xdr:to>
    <xdr:sp macro="" textlink="">
      <xdr:nvSpPr>
        <xdr:cNvPr id="187" name="楕円 186"/>
        <xdr:cNvSpPr/>
      </xdr:nvSpPr>
      <xdr:spPr>
        <a:xfrm>
          <a:off x="4584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106697</xdr:rowOff>
    </xdr:from>
    <xdr:ext cx="405111" cy="259045"/>
    <xdr:sp macro="" textlink="">
      <xdr:nvSpPr>
        <xdr:cNvPr id="188" name="【体育館・プール】&#10;有形固定資産減価償却率該当値テキスト"/>
        <xdr:cNvSpPr txBox="1"/>
      </xdr:nvSpPr>
      <xdr:spPr>
        <a:xfrm>
          <a:off x="4673600"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111125</xdr:rowOff>
    </xdr:from>
    <xdr:to>
      <xdr:col>20</xdr:col>
      <xdr:colOff>38100</xdr:colOff>
      <xdr:row>63</xdr:row>
      <xdr:rowOff>41275</xdr:rowOff>
    </xdr:to>
    <xdr:sp macro="" textlink="">
      <xdr:nvSpPr>
        <xdr:cNvPr id="189" name="楕円 188"/>
        <xdr:cNvSpPr/>
      </xdr:nvSpPr>
      <xdr:spPr>
        <a:xfrm>
          <a:off x="3746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161925</xdr:rowOff>
    </xdr:from>
    <xdr:to>
      <xdr:col>24</xdr:col>
      <xdr:colOff>63500</xdr:colOff>
      <xdr:row>63</xdr:row>
      <xdr:rowOff>7620</xdr:rowOff>
    </xdr:to>
    <xdr:cxnSp macro="">
      <xdr:nvCxnSpPr>
        <xdr:cNvPr id="190" name="直線コネクタ 189"/>
        <xdr:cNvCxnSpPr/>
      </xdr:nvCxnSpPr>
      <xdr:spPr>
        <a:xfrm>
          <a:off x="3797300" y="107918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93980</xdr:rowOff>
    </xdr:from>
    <xdr:to>
      <xdr:col>15</xdr:col>
      <xdr:colOff>101600</xdr:colOff>
      <xdr:row>63</xdr:row>
      <xdr:rowOff>24130</xdr:rowOff>
    </xdr:to>
    <xdr:sp macro="" textlink="">
      <xdr:nvSpPr>
        <xdr:cNvPr id="191" name="楕円 190"/>
        <xdr:cNvSpPr/>
      </xdr:nvSpPr>
      <xdr:spPr>
        <a:xfrm>
          <a:off x="2857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144780</xdr:rowOff>
    </xdr:from>
    <xdr:to>
      <xdr:col>19</xdr:col>
      <xdr:colOff>177800</xdr:colOff>
      <xdr:row>62</xdr:row>
      <xdr:rowOff>161925</xdr:rowOff>
    </xdr:to>
    <xdr:cxnSp macro="">
      <xdr:nvCxnSpPr>
        <xdr:cNvPr id="192" name="直線コネクタ 191"/>
        <xdr:cNvCxnSpPr/>
      </xdr:nvCxnSpPr>
      <xdr:spPr>
        <a:xfrm>
          <a:off x="2908300" y="107746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71120</xdr:rowOff>
    </xdr:from>
    <xdr:to>
      <xdr:col>10</xdr:col>
      <xdr:colOff>165100</xdr:colOff>
      <xdr:row>63</xdr:row>
      <xdr:rowOff>1270</xdr:rowOff>
    </xdr:to>
    <xdr:sp macro="" textlink="">
      <xdr:nvSpPr>
        <xdr:cNvPr id="193" name="楕円 192"/>
        <xdr:cNvSpPr/>
      </xdr:nvSpPr>
      <xdr:spPr>
        <a:xfrm>
          <a:off x="1968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121920</xdr:rowOff>
    </xdr:from>
    <xdr:to>
      <xdr:col>15</xdr:col>
      <xdr:colOff>50800</xdr:colOff>
      <xdr:row>62</xdr:row>
      <xdr:rowOff>144780</xdr:rowOff>
    </xdr:to>
    <xdr:cxnSp macro="">
      <xdr:nvCxnSpPr>
        <xdr:cNvPr id="194" name="直線コネクタ 193"/>
        <xdr:cNvCxnSpPr/>
      </xdr:nvCxnSpPr>
      <xdr:spPr>
        <a:xfrm>
          <a:off x="2019300" y="10751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44450</xdr:rowOff>
    </xdr:from>
    <xdr:to>
      <xdr:col>6</xdr:col>
      <xdr:colOff>38100</xdr:colOff>
      <xdr:row>62</xdr:row>
      <xdr:rowOff>146050</xdr:rowOff>
    </xdr:to>
    <xdr:sp macro="" textlink="">
      <xdr:nvSpPr>
        <xdr:cNvPr id="195" name="楕円 194"/>
        <xdr:cNvSpPr/>
      </xdr:nvSpPr>
      <xdr:spPr>
        <a:xfrm>
          <a:off x="1079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95250</xdr:rowOff>
    </xdr:from>
    <xdr:to>
      <xdr:col>10</xdr:col>
      <xdr:colOff>114300</xdr:colOff>
      <xdr:row>62</xdr:row>
      <xdr:rowOff>121920</xdr:rowOff>
    </xdr:to>
    <xdr:cxnSp macro="">
      <xdr:nvCxnSpPr>
        <xdr:cNvPr id="196" name="直線コネクタ 195"/>
        <xdr:cNvCxnSpPr/>
      </xdr:nvCxnSpPr>
      <xdr:spPr>
        <a:xfrm>
          <a:off x="1130300" y="10725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8"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200" name="n_4ave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32402</xdr:rowOff>
    </xdr:from>
    <xdr:ext cx="405111" cy="259045"/>
    <xdr:sp macro="" textlink="">
      <xdr:nvSpPr>
        <xdr:cNvPr id="201" name="n_1mainValue【体育館・プール】&#10;有形固定資産減価償却率"/>
        <xdr:cNvSpPr txBox="1"/>
      </xdr:nvSpPr>
      <xdr:spPr>
        <a:xfrm>
          <a:off x="3582044"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15257</xdr:rowOff>
    </xdr:from>
    <xdr:ext cx="405111" cy="259045"/>
    <xdr:sp macro="" textlink="">
      <xdr:nvSpPr>
        <xdr:cNvPr id="202" name="n_2mainValue【体育館・プール】&#10;有形固定資産減価償却率"/>
        <xdr:cNvSpPr txBox="1"/>
      </xdr:nvSpPr>
      <xdr:spPr>
        <a:xfrm>
          <a:off x="27057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163847</xdr:rowOff>
    </xdr:from>
    <xdr:ext cx="405111" cy="259045"/>
    <xdr:sp macro="" textlink="">
      <xdr:nvSpPr>
        <xdr:cNvPr id="203" name="n_3mainValue【体育館・プール】&#10;有形固定資産減価償却率"/>
        <xdr:cNvSpPr txBox="1"/>
      </xdr:nvSpPr>
      <xdr:spPr>
        <a:xfrm>
          <a:off x="1816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137177</xdr:rowOff>
    </xdr:from>
    <xdr:ext cx="405111" cy="259045"/>
    <xdr:sp macro="" textlink="">
      <xdr:nvSpPr>
        <xdr:cNvPr id="204" name="n_4mainValue【体育館・プール】&#10;有形固定資産減価償却率"/>
        <xdr:cNvSpPr txBox="1"/>
      </xdr:nvSpPr>
      <xdr:spPr>
        <a:xfrm>
          <a:off x="9277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31" name="【体育館・プール】&#10;一人当たり面積平均値テキスト"/>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169570</xdr:rowOff>
    </xdr:from>
    <xdr:to>
      <xdr:col>55</xdr:col>
      <xdr:colOff>50800</xdr:colOff>
      <xdr:row>63</xdr:row>
      <xdr:rowOff>99720</xdr:rowOff>
    </xdr:to>
    <xdr:sp macro="" textlink="">
      <xdr:nvSpPr>
        <xdr:cNvPr id="242" name="楕円 241"/>
        <xdr:cNvSpPr/>
      </xdr:nvSpPr>
      <xdr:spPr>
        <a:xfrm>
          <a:off x="10426700" y="1079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110964</xdr:rowOff>
    </xdr:from>
    <xdr:ext cx="469744" cy="259045"/>
    <xdr:sp macro="" textlink="">
      <xdr:nvSpPr>
        <xdr:cNvPr id="243" name="【体育館・プール】&#10;一人当たり面積該当値テキスト"/>
        <xdr:cNvSpPr txBox="1"/>
      </xdr:nvSpPr>
      <xdr:spPr>
        <a:xfrm>
          <a:off x="10515600" y="1074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171399</xdr:rowOff>
    </xdr:from>
    <xdr:to>
      <xdr:col>50</xdr:col>
      <xdr:colOff>165100</xdr:colOff>
      <xdr:row>63</xdr:row>
      <xdr:rowOff>101549</xdr:rowOff>
    </xdr:to>
    <xdr:sp macro="" textlink="">
      <xdr:nvSpPr>
        <xdr:cNvPr id="244" name="楕円 243"/>
        <xdr:cNvSpPr/>
      </xdr:nvSpPr>
      <xdr:spPr>
        <a:xfrm>
          <a:off x="9588500" y="1080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48920</xdr:rowOff>
    </xdr:from>
    <xdr:to>
      <xdr:col>55</xdr:col>
      <xdr:colOff>0</xdr:colOff>
      <xdr:row>63</xdr:row>
      <xdr:rowOff>50749</xdr:rowOff>
    </xdr:to>
    <xdr:cxnSp macro="">
      <xdr:nvCxnSpPr>
        <xdr:cNvPr id="245" name="直線コネクタ 244"/>
        <xdr:cNvCxnSpPr/>
      </xdr:nvCxnSpPr>
      <xdr:spPr>
        <a:xfrm flipV="1">
          <a:off x="9639300" y="10850270"/>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1778</xdr:rowOff>
    </xdr:from>
    <xdr:to>
      <xdr:col>46</xdr:col>
      <xdr:colOff>38100</xdr:colOff>
      <xdr:row>63</xdr:row>
      <xdr:rowOff>103378</xdr:rowOff>
    </xdr:to>
    <xdr:sp macro="" textlink="">
      <xdr:nvSpPr>
        <xdr:cNvPr id="246" name="楕円 245"/>
        <xdr:cNvSpPr/>
      </xdr:nvSpPr>
      <xdr:spPr>
        <a:xfrm>
          <a:off x="8699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50749</xdr:rowOff>
    </xdr:from>
    <xdr:to>
      <xdr:col>50</xdr:col>
      <xdr:colOff>114300</xdr:colOff>
      <xdr:row>63</xdr:row>
      <xdr:rowOff>52578</xdr:rowOff>
    </xdr:to>
    <xdr:cxnSp macro="">
      <xdr:nvCxnSpPr>
        <xdr:cNvPr id="247" name="直線コネクタ 246"/>
        <xdr:cNvCxnSpPr/>
      </xdr:nvCxnSpPr>
      <xdr:spPr>
        <a:xfrm flipV="1">
          <a:off x="8750300" y="1085209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3149</xdr:rowOff>
    </xdr:from>
    <xdr:to>
      <xdr:col>41</xdr:col>
      <xdr:colOff>101600</xdr:colOff>
      <xdr:row>63</xdr:row>
      <xdr:rowOff>104749</xdr:rowOff>
    </xdr:to>
    <xdr:sp macro="" textlink="">
      <xdr:nvSpPr>
        <xdr:cNvPr id="248" name="楕円 247"/>
        <xdr:cNvSpPr/>
      </xdr:nvSpPr>
      <xdr:spPr>
        <a:xfrm>
          <a:off x="7810500" y="1080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52578</xdr:rowOff>
    </xdr:from>
    <xdr:to>
      <xdr:col>45</xdr:col>
      <xdr:colOff>177800</xdr:colOff>
      <xdr:row>63</xdr:row>
      <xdr:rowOff>53949</xdr:rowOff>
    </xdr:to>
    <xdr:cxnSp macro="">
      <xdr:nvCxnSpPr>
        <xdr:cNvPr id="249" name="直線コネクタ 248"/>
        <xdr:cNvCxnSpPr/>
      </xdr:nvCxnSpPr>
      <xdr:spPr>
        <a:xfrm flipV="1">
          <a:off x="7861300" y="10853928"/>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4521</xdr:rowOff>
    </xdr:from>
    <xdr:to>
      <xdr:col>36</xdr:col>
      <xdr:colOff>165100</xdr:colOff>
      <xdr:row>63</xdr:row>
      <xdr:rowOff>106121</xdr:rowOff>
    </xdr:to>
    <xdr:sp macro="" textlink="">
      <xdr:nvSpPr>
        <xdr:cNvPr id="250" name="楕円 249"/>
        <xdr:cNvSpPr/>
      </xdr:nvSpPr>
      <xdr:spPr>
        <a:xfrm>
          <a:off x="6921500" y="1080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53949</xdr:rowOff>
    </xdr:from>
    <xdr:to>
      <xdr:col>41</xdr:col>
      <xdr:colOff>50800</xdr:colOff>
      <xdr:row>63</xdr:row>
      <xdr:rowOff>55321</xdr:rowOff>
    </xdr:to>
    <xdr:cxnSp macro="">
      <xdr:nvCxnSpPr>
        <xdr:cNvPr id="251" name="直線コネクタ 250"/>
        <xdr:cNvCxnSpPr/>
      </xdr:nvCxnSpPr>
      <xdr:spPr>
        <a:xfrm flipV="1">
          <a:off x="6972300" y="1085529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52" name="n_1aveValue【体育館・プール】&#10;一人当たり面積"/>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53"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54" name="n_3aveValue【体育館・プール】&#10;一人当たり面積"/>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55" name="n_4aveValue【体育館・プール】&#10;一人当たり面積"/>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92676</xdr:rowOff>
    </xdr:from>
    <xdr:ext cx="469744" cy="259045"/>
    <xdr:sp macro="" textlink="">
      <xdr:nvSpPr>
        <xdr:cNvPr id="256" name="n_1mainValue【体育館・プール】&#10;一人当たり面積"/>
        <xdr:cNvSpPr txBox="1"/>
      </xdr:nvSpPr>
      <xdr:spPr>
        <a:xfrm>
          <a:off x="9391727" y="1089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94505</xdr:rowOff>
    </xdr:from>
    <xdr:ext cx="469744" cy="259045"/>
    <xdr:sp macro="" textlink="">
      <xdr:nvSpPr>
        <xdr:cNvPr id="257" name="n_2mainValue【体育館・プール】&#10;一人当たり面積"/>
        <xdr:cNvSpPr txBox="1"/>
      </xdr:nvSpPr>
      <xdr:spPr>
        <a:xfrm>
          <a:off x="8515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95876</xdr:rowOff>
    </xdr:from>
    <xdr:ext cx="469744" cy="259045"/>
    <xdr:sp macro="" textlink="">
      <xdr:nvSpPr>
        <xdr:cNvPr id="258" name="n_3mainValue【体育館・プール】&#10;一人当たり面積"/>
        <xdr:cNvSpPr txBox="1"/>
      </xdr:nvSpPr>
      <xdr:spPr>
        <a:xfrm>
          <a:off x="7626427" y="1089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97248</xdr:rowOff>
    </xdr:from>
    <xdr:ext cx="469744" cy="259045"/>
    <xdr:sp macro="" textlink="">
      <xdr:nvSpPr>
        <xdr:cNvPr id="259" name="n_4mainValue【体育館・プール】&#10;一人当たり面積"/>
        <xdr:cNvSpPr txBox="1"/>
      </xdr:nvSpPr>
      <xdr:spPr>
        <a:xfrm>
          <a:off x="6737427" y="1089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89" name="【福祉施設】&#10;有形固定資産減価償却率平均値テキスト"/>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69214</xdr:rowOff>
    </xdr:from>
    <xdr:to>
      <xdr:col>24</xdr:col>
      <xdr:colOff>114300</xdr:colOff>
      <xdr:row>78</xdr:row>
      <xdr:rowOff>170814</xdr:rowOff>
    </xdr:to>
    <xdr:sp macro="" textlink="">
      <xdr:nvSpPr>
        <xdr:cNvPr id="300" name="楕円 299"/>
        <xdr:cNvSpPr/>
      </xdr:nvSpPr>
      <xdr:spPr>
        <a:xfrm>
          <a:off x="4584700" y="1344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155591</xdr:rowOff>
    </xdr:from>
    <xdr:ext cx="405111" cy="259045"/>
    <xdr:sp macro="" textlink="">
      <xdr:nvSpPr>
        <xdr:cNvPr id="301" name="【福祉施設】&#10;有形固定資産減価償却率該当値テキスト"/>
        <xdr:cNvSpPr txBox="1"/>
      </xdr:nvSpPr>
      <xdr:spPr>
        <a:xfrm>
          <a:off x="4673600" y="13357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154939</xdr:rowOff>
    </xdr:from>
    <xdr:to>
      <xdr:col>20</xdr:col>
      <xdr:colOff>38100</xdr:colOff>
      <xdr:row>79</xdr:row>
      <xdr:rowOff>85089</xdr:rowOff>
    </xdr:to>
    <xdr:sp macro="" textlink="">
      <xdr:nvSpPr>
        <xdr:cNvPr id="302" name="楕円 301"/>
        <xdr:cNvSpPr/>
      </xdr:nvSpPr>
      <xdr:spPr>
        <a:xfrm>
          <a:off x="37465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120014</xdr:rowOff>
    </xdr:from>
    <xdr:to>
      <xdr:col>24</xdr:col>
      <xdr:colOff>63500</xdr:colOff>
      <xdr:row>79</xdr:row>
      <xdr:rowOff>34289</xdr:rowOff>
    </xdr:to>
    <xdr:cxnSp macro="">
      <xdr:nvCxnSpPr>
        <xdr:cNvPr id="303" name="直線コネクタ 302"/>
        <xdr:cNvCxnSpPr/>
      </xdr:nvCxnSpPr>
      <xdr:spPr>
        <a:xfrm flipV="1">
          <a:off x="3797300" y="13493114"/>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29211</xdr:rowOff>
    </xdr:from>
    <xdr:to>
      <xdr:col>15</xdr:col>
      <xdr:colOff>101600</xdr:colOff>
      <xdr:row>78</xdr:row>
      <xdr:rowOff>130811</xdr:rowOff>
    </xdr:to>
    <xdr:sp macro="" textlink="">
      <xdr:nvSpPr>
        <xdr:cNvPr id="304" name="楕円 303"/>
        <xdr:cNvSpPr/>
      </xdr:nvSpPr>
      <xdr:spPr>
        <a:xfrm>
          <a:off x="2857500" y="134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80011</xdr:rowOff>
    </xdr:from>
    <xdr:to>
      <xdr:col>19</xdr:col>
      <xdr:colOff>177800</xdr:colOff>
      <xdr:row>79</xdr:row>
      <xdr:rowOff>34289</xdr:rowOff>
    </xdr:to>
    <xdr:cxnSp macro="">
      <xdr:nvCxnSpPr>
        <xdr:cNvPr id="305" name="直線コネクタ 304"/>
        <xdr:cNvCxnSpPr/>
      </xdr:nvCxnSpPr>
      <xdr:spPr>
        <a:xfrm>
          <a:off x="2908300" y="134531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4445</xdr:rowOff>
    </xdr:from>
    <xdr:to>
      <xdr:col>10</xdr:col>
      <xdr:colOff>165100</xdr:colOff>
      <xdr:row>79</xdr:row>
      <xdr:rowOff>106045</xdr:rowOff>
    </xdr:to>
    <xdr:sp macro="" textlink="">
      <xdr:nvSpPr>
        <xdr:cNvPr id="306" name="楕円 305"/>
        <xdr:cNvSpPr/>
      </xdr:nvSpPr>
      <xdr:spPr>
        <a:xfrm>
          <a:off x="19685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80011</xdr:rowOff>
    </xdr:from>
    <xdr:to>
      <xdr:col>15</xdr:col>
      <xdr:colOff>50800</xdr:colOff>
      <xdr:row>79</xdr:row>
      <xdr:rowOff>55245</xdr:rowOff>
    </xdr:to>
    <xdr:cxnSp macro="">
      <xdr:nvCxnSpPr>
        <xdr:cNvPr id="307" name="直線コネクタ 306"/>
        <xdr:cNvCxnSpPr/>
      </xdr:nvCxnSpPr>
      <xdr:spPr>
        <a:xfrm flipV="1">
          <a:off x="2019300" y="13453111"/>
          <a:ext cx="889000" cy="1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145414</xdr:rowOff>
    </xdr:from>
    <xdr:to>
      <xdr:col>6</xdr:col>
      <xdr:colOff>38100</xdr:colOff>
      <xdr:row>80</xdr:row>
      <xdr:rowOff>75564</xdr:rowOff>
    </xdr:to>
    <xdr:sp macro="" textlink="">
      <xdr:nvSpPr>
        <xdr:cNvPr id="308" name="楕円 307"/>
        <xdr:cNvSpPr/>
      </xdr:nvSpPr>
      <xdr:spPr>
        <a:xfrm>
          <a:off x="10795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55245</xdr:rowOff>
    </xdr:from>
    <xdr:to>
      <xdr:col>10</xdr:col>
      <xdr:colOff>114300</xdr:colOff>
      <xdr:row>80</xdr:row>
      <xdr:rowOff>24764</xdr:rowOff>
    </xdr:to>
    <xdr:cxnSp macro="">
      <xdr:nvCxnSpPr>
        <xdr:cNvPr id="309" name="直線コネクタ 308"/>
        <xdr:cNvCxnSpPr/>
      </xdr:nvCxnSpPr>
      <xdr:spPr>
        <a:xfrm flipV="1">
          <a:off x="1130300" y="13599795"/>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169563</xdr:rowOff>
    </xdr:from>
    <xdr:ext cx="405111" cy="259045"/>
    <xdr:sp macro="" textlink="">
      <xdr:nvSpPr>
        <xdr:cNvPr id="310" name="n_1aveValue【福祉施設】&#10;有形固定資産減価償却率"/>
        <xdr:cNvSpPr txBox="1"/>
      </xdr:nvSpPr>
      <xdr:spPr>
        <a:xfrm>
          <a:off x="3582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311" name="n_2aveValue【福祉施設】&#10;有形固定資産減価償却率"/>
        <xdr:cNvSpPr txBox="1"/>
      </xdr:nvSpPr>
      <xdr:spPr>
        <a:xfrm>
          <a:off x="2705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312" name="n_3aveValue【福祉施設】&#10;有形固定資産減価償却率"/>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144797</xdr:rowOff>
    </xdr:from>
    <xdr:ext cx="405111" cy="259045"/>
    <xdr:sp macro="" textlink="">
      <xdr:nvSpPr>
        <xdr:cNvPr id="313" name="n_4aveValue【福祉施設】&#10;有形固定資産減価償却率"/>
        <xdr:cNvSpPr txBox="1"/>
      </xdr:nvSpPr>
      <xdr:spPr>
        <a:xfrm>
          <a:off x="927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101616</xdr:rowOff>
    </xdr:from>
    <xdr:ext cx="405111" cy="259045"/>
    <xdr:sp macro="" textlink="">
      <xdr:nvSpPr>
        <xdr:cNvPr id="314" name="n_1mainValue【福祉施設】&#10;有形固定資産減価償却率"/>
        <xdr:cNvSpPr txBox="1"/>
      </xdr:nvSpPr>
      <xdr:spPr>
        <a:xfrm>
          <a:off x="3582044"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147338</xdr:rowOff>
    </xdr:from>
    <xdr:ext cx="405111" cy="259045"/>
    <xdr:sp macro="" textlink="">
      <xdr:nvSpPr>
        <xdr:cNvPr id="315" name="n_2mainValue【福祉施設】&#10;有形固定資産減価償却率"/>
        <xdr:cNvSpPr txBox="1"/>
      </xdr:nvSpPr>
      <xdr:spPr>
        <a:xfrm>
          <a:off x="2705744" y="1317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122572</xdr:rowOff>
    </xdr:from>
    <xdr:ext cx="405111" cy="259045"/>
    <xdr:sp macro="" textlink="">
      <xdr:nvSpPr>
        <xdr:cNvPr id="316" name="n_3mainValue【福祉施設】&#10;有形固定資産減価償却率"/>
        <xdr:cNvSpPr txBox="1"/>
      </xdr:nvSpPr>
      <xdr:spPr>
        <a:xfrm>
          <a:off x="1816744" y="1332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92091</xdr:rowOff>
    </xdr:from>
    <xdr:ext cx="405111" cy="259045"/>
    <xdr:sp macro="" textlink="">
      <xdr:nvSpPr>
        <xdr:cNvPr id="317" name="n_4mainValue【福祉施設】&#10;有形固定資産減価償却率"/>
        <xdr:cNvSpPr txBox="1"/>
      </xdr:nvSpPr>
      <xdr:spPr>
        <a:xfrm>
          <a:off x="9277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46" name="【福祉施設】&#10;一人当たり面積平均値テキスト"/>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123189</xdr:rowOff>
    </xdr:from>
    <xdr:to>
      <xdr:col>55</xdr:col>
      <xdr:colOff>50800</xdr:colOff>
      <xdr:row>86</xdr:row>
      <xdr:rowOff>53339</xdr:rowOff>
    </xdr:to>
    <xdr:sp macro="" textlink="">
      <xdr:nvSpPr>
        <xdr:cNvPr id="357" name="楕円 356"/>
        <xdr:cNvSpPr/>
      </xdr:nvSpPr>
      <xdr:spPr>
        <a:xfrm>
          <a:off x="10426700" y="1469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38116</xdr:rowOff>
    </xdr:from>
    <xdr:ext cx="469744" cy="259045"/>
    <xdr:sp macro="" textlink="">
      <xdr:nvSpPr>
        <xdr:cNvPr id="358" name="【福祉施設】&#10;一人当たり面積該当値テキスト"/>
        <xdr:cNvSpPr txBox="1"/>
      </xdr:nvSpPr>
      <xdr:spPr>
        <a:xfrm>
          <a:off x="10515600"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132080</xdr:rowOff>
    </xdr:from>
    <xdr:to>
      <xdr:col>50</xdr:col>
      <xdr:colOff>165100</xdr:colOff>
      <xdr:row>86</xdr:row>
      <xdr:rowOff>62230</xdr:rowOff>
    </xdr:to>
    <xdr:sp macro="" textlink="">
      <xdr:nvSpPr>
        <xdr:cNvPr id="359" name="楕円 358"/>
        <xdr:cNvSpPr/>
      </xdr:nvSpPr>
      <xdr:spPr>
        <a:xfrm>
          <a:off x="9588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2539</xdr:rowOff>
    </xdr:from>
    <xdr:to>
      <xdr:col>55</xdr:col>
      <xdr:colOff>0</xdr:colOff>
      <xdr:row>86</xdr:row>
      <xdr:rowOff>11430</xdr:rowOff>
    </xdr:to>
    <xdr:cxnSp macro="">
      <xdr:nvCxnSpPr>
        <xdr:cNvPr id="360" name="直線コネクタ 359"/>
        <xdr:cNvCxnSpPr/>
      </xdr:nvCxnSpPr>
      <xdr:spPr>
        <a:xfrm flipV="1">
          <a:off x="9639300" y="14747239"/>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6350</xdr:rowOff>
    </xdr:from>
    <xdr:to>
      <xdr:col>46</xdr:col>
      <xdr:colOff>38100</xdr:colOff>
      <xdr:row>86</xdr:row>
      <xdr:rowOff>107950</xdr:rowOff>
    </xdr:to>
    <xdr:sp macro="" textlink="">
      <xdr:nvSpPr>
        <xdr:cNvPr id="361" name="楕円 360"/>
        <xdr:cNvSpPr/>
      </xdr:nvSpPr>
      <xdr:spPr>
        <a:xfrm>
          <a:off x="8699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11430</xdr:rowOff>
    </xdr:from>
    <xdr:to>
      <xdr:col>50</xdr:col>
      <xdr:colOff>114300</xdr:colOff>
      <xdr:row>86</xdr:row>
      <xdr:rowOff>57150</xdr:rowOff>
    </xdr:to>
    <xdr:cxnSp macro="">
      <xdr:nvCxnSpPr>
        <xdr:cNvPr id="362" name="直線コネクタ 361"/>
        <xdr:cNvCxnSpPr/>
      </xdr:nvCxnSpPr>
      <xdr:spPr>
        <a:xfrm flipV="1">
          <a:off x="8750300" y="147561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15239</xdr:rowOff>
    </xdr:from>
    <xdr:to>
      <xdr:col>41</xdr:col>
      <xdr:colOff>101600</xdr:colOff>
      <xdr:row>86</xdr:row>
      <xdr:rowOff>116839</xdr:rowOff>
    </xdr:to>
    <xdr:sp macro="" textlink="">
      <xdr:nvSpPr>
        <xdr:cNvPr id="363" name="楕円 362"/>
        <xdr:cNvSpPr/>
      </xdr:nvSpPr>
      <xdr:spPr>
        <a:xfrm>
          <a:off x="7810500" y="147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57150</xdr:rowOff>
    </xdr:from>
    <xdr:to>
      <xdr:col>45</xdr:col>
      <xdr:colOff>177800</xdr:colOff>
      <xdr:row>86</xdr:row>
      <xdr:rowOff>66039</xdr:rowOff>
    </xdr:to>
    <xdr:cxnSp macro="">
      <xdr:nvCxnSpPr>
        <xdr:cNvPr id="364" name="直線コネクタ 363"/>
        <xdr:cNvCxnSpPr/>
      </xdr:nvCxnSpPr>
      <xdr:spPr>
        <a:xfrm flipV="1">
          <a:off x="7861300" y="14801850"/>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38100</xdr:rowOff>
    </xdr:from>
    <xdr:to>
      <xdr:col>36</xdr:col>
      <xdr:colOff>165100</xdr:colOff>
      <xdr:row>86</xdr:row>
      <xdr:rowOff>139700</xdr:rowOff>
    </xdr:to>
    <xdr:sp macro="" textlink="">
      <xdr:nvSpPr>
        <xdr:cNvPr id="365" name="楕円 364"/>
        <xdr:cNvSpPr/>
      </xdr:nvSpPr>
      <xdr:spPr>
        <a:xfrm>
          <a:off x="6921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66039</xdr:rowOff>
    </xdr:from>
    <xdr:to>
      <xdr:col>41</xdr:col>
      <xdr:colOff>50800</xdr:colOff>
      <xdr:row>86</xdr:row>
      <xdr:rowOff>88900</xdr:rowOff>
    </xdr:to>
    <xdr:cxnSp macro="">
      <xdr:nvCxnSpPr>
        <xdr:cNvPr id="366" name="直線コネクタ 365"/>
        <xdr:cNvCxnSpPr/>
      </xdr:nvCxnSpPr>
      <xdr:spPr>
        <a:xfrm flipV="1">
          <a:off x="6972300" y="148107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67"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68"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69"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70"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53357</xdr:rowOff>
    </xdr:from>
    <xdr:ext cx="469744" cy="259045"/>
    <xdr:sp macro="" textlink="">
      <xdr:nvSpPr>
        <xdr:cNvPr id="371" name="n_1mainValue【福祉施設】&#10;一人当たり面積"/>
        <xdr:cNvSpPr txBox="1"/>
      </xdr:nvSpPr>
      <xdr:spPr>
        <a:xfrm>
          <a:off x="93917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99077</xdr:rowOff>
    </xdr:from>
    <xdr:ext cx="469744" cy="259045"/>
    <xdr:sp macro="" textlink="">
      <xdr:nvSpPr>
        <xdr:cNvPr id="372" name="n_2mainValue【福祉施設】&#10;一人当たり面積"/>
        <xdr:cNvSpPr txBox="1"/>
      </xdr:nvSpPr>
      <xdr:spPr>
        <a:xfrm>
          <a:off x="8515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107966</xdr:rowOff>
    </xdr:from>
    <xdr:ext cx="469744" cy="259045"/>
    <xdr:sp macro="" textlink="">
      <xdr:nvSpPr>
        <xdr:cNvPr id="373" name="n_3mainValue【福祉施設】&#10;一人当たり面積"/>
        <xdr:cNvSpPr txBox="1"/>
      </xdr:nvSpPr>
      <xdr:spPr>
        <a:xfrm>
          <a:off x="7626427" y="1485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130827</xdr:rowOff>
    </xdr:from>
    <xdr:ext cx="469744" cy="259045"/>
    <xdr:sp macro="" textlink="">
      <xdr:nvSpPr>
        <xdr:cNvPr id="374" name="n_4mainValue【福祉施設】&#10;一人当たり面積"/>
        <xdr:cNvSpPr txBox="1"/>
      </xdr:nvSpPr>
      <xdr:spPr>
        <a:xfrm>
          <a:off x="67374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403" name="【市民会館】&#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408" name="フローチャート: 判断 407"/>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137161</xdr:rowOff>
    </xdr:from>
    <xdr:to>
      <xdr:col>24</xdr:col>
      <xdr:colOff>114300</xdr:colOff>
      <xdr:row>103</xdr:row>
      <xdr:rowOff>67311</xdr:rowOff>
    </xdr:to>
    <xdr:sp macro="" textlink="">
      <xdr:nvSpPr>
        <xdr:cNvPr id="414" name="楕円 413"/>
        <xdr:cNvSpPr/>
      </xdr:nvSpPr>
      <xdr:spPr>
        <a:xfrm>
          <a:off x="4584700" y="176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160038</xdr:rowOff>
    </xdr:from>
    <xdr:ext cx="405111" cy="259045"/>
    <xdr:sp macro="" textlink="">
      <xdr:nvSpPr>
        <xdr:cNvPr id="415" name="【市民会館】&#10;有形固定資産減価償却率該当値テキスト"/>
        <xdr:cNvSpPr txBox="1"/>
      </xdr:nvSpPr>
      <xdr:spPr>
        <a:xfrm>
          <a:off x="4673600" y="174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49530</xdr:rowOff>
    </xdr:from>
    <xdr:to>
      <xdr:col>20</xdr:col>
      <xdr:colOff>38100</xdr:colOff>
      <xdr:row>104</xdr:row>
      <xdr:rowOff>151130</xdr:rowOff>
    </xdr:to>
    <xdr:sp macro="" textlink="">
      <xdr:nvSpPr>
        <xdr:cNvPr id="416" name="楕円 415"/>
        <xdr:cNvSpPr/>
      </xdr:nvSpPr>
      <xdr:spPr>
        <a:xfrm>
          <a:off x="3746500" y="178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16511</xdr:rowOff>
    </xdr:from>
    <xdr:to>
      <xdr:col>24</xdr:col>
      <xdr:colOff>63500</xdr:colOff>
      <xdr:row>104</xdr:row>
      <xdr:rowOff>100330</xdr:rowOff>
    </xdr:to>
    <xdr:cxnSp macro="">
      <xdr:nvCxnSpPr>
        <xdr:cNvPr id="417" name="直線コネクタ 416"/>
        <xdr:cNvCxnSpPr/>
      </xdr:nvCxnSpPr>
      <xdr:spPr>
        <a:xfrm flipV="1">
          <a:off x="3797300" y="17675861"/>
          <a:ext cx="838200" cy="25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19050</xdr:rowOff>
    </xdr:from>
    <xdr:to>
      <xdr:col>15</xdr:col>
      <xdr:colOff>101600</xdr:colOff>
      <xdr:row>107</xdr:row>
      <xdr:rowOff>120650</xdr:rowOff>
    </xdr:to>
    <xdr:sp macro="" textlink="">
      <xdr:nvSpPr>
        <xdr:cNvPr id="418" name="楕円 417"/>
        <xdr:cNvSpPr/>
      </xdr:nvSpPr>
      <xdr:spPr>
        <a:xfrm>
          <a:off x="2857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100330</xdr:rowOff>
    </xdr:from>
    <xdr:to>
      <xdr:col>19</xdr:col>
      <xdr:colOff>177800</xdr:colOff>
      <xdr:row>107</xdr:row>
      <xdr:rowOff>69850</xdr:rowOff>
    </xdr:to>
    <xdr:cxnSp macro="">
      <xdr:nvCxnSpPr>
        <xdr:cNvPr id="419" name="直線コネクタ 418"/>
        <xdr:cNvCxnSpPr/>
      </xdr:nvCxnSpPr>
      <xdr:spPr>
        <a:xfrm flipV="1">
          <a:off x="2908300" y="17931130"/>
          <a:ext cx="889000" cy="48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19050</xdr:rowOff>
    </xdr:from>
    <xdr:to>
      <xdr:col>10</xdr:col>
      <xdr:colOff>165100</xdr:colOff>
      <xdr:row>107</xdr:row>
      <xdr:rowOff>120650</xdr:rowOff>
    </xdr:to>
    <xdr:sp macro="" textlink="">
      <xdr:nvSpPr>
        <xdr:cNvPr id="420" name="楕円 419"/>
        <xdr:cNvSpPr/>
      </xdr:nvSpPr>
      <xdr:spPr>
        <a:xfrm>
          <a:off x="1968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69850</xdr:rowOff>
    </xdr:from>
    <xdr:to>
      <xdr:col>15</xdr:col>
      <xdr:colOff>50800</xdr:colOff>
      <xdr:row>107</xdr:row>
      <xdr:rowOff>69850</xdr:rowOff>
    </xdr:to>
    <xdr:cxnSp macro="">
      <xdr:nvCxnSpPr>
        <xdr:cNvPr id="421" name="直線コネクタ 420"/>
        <xdr:cNvCxnSpPr/>
      </xdr:nvCxnSpPr>
      <xdr:spPr>
        <a:xfrm>
          <a:off x="2019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19050</xdr:rowOff>
    </xdr:from>
    <xdr:to>
      <xdr:col>6</xdr:col>
      <xdr:colOff>38100</xdr:colOff>
      <xdr:row>107</xdr:row>
      <xdr:rowOff>120650</xdr:rowOff>
    </xdr:to>
    <xdr:sp macro="" textlink="">
      <xdr:nvSpPr>
        <xdr:cNvPr id="422" name="楕円 421"/>
        <xdr:cNvSpPr/>
      </xdr:nvSpPr>
      <xdr:spPr>
        <a:xfrm>
          <a:off x="1079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69850</xdr:rowOff>
    </xdr:from>
    <xdr:to>
      <xdr:col>10</xdr:col>
      <xdr:colOff>114300</xdr:colOff>
      <xdr:row>107</xdr:row>
      <xdr:rowOff>69850</xdr:rowOff>
    </xdr:to>
    <xdr:cxnSp macro="">
      <xdr:nvCxnSpPr>
        <xdr:cNvPr id="423" name="直線コネクタ 422"/>
        <xdr:cNvCxnSpPr/>
      </xdr:nvCxnSpPr>
      <xdr:spPr>
        <a:xfrm>
          <a:off x="1130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24"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25"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27" name="n_4aveValue【市民会館】&#10;有形固定資産減価償却率"/>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142257</xdr:rowOff>
    </xdr:from>
    <xdr:ext cx="405111" cy="259045"/>
    <xdr:sp macro="" textlink="">
      <xdr:nvSpPr>
        <xdr:cNvPr id="428" name="n_1mainValue【市民会館】&#10;有形固定資産減価償却率"/>
        <xdr:cNvSpPr txBox="1"/>
      </xdr:nvSpPr>
      <xdr:spPr>
        <a:xfrm>
          <a:off x="3582044" y="1797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107</xdr:row>
      <xdr:rowOff>111777</xdr:rowOff>
    </xdr:from>
    <xdr:ext cx="469744" cy="259045"/>
    <xdr:sp macro="" textlink="">
      <xdr:nvSpPr>
        <xdr:cNvPr id="429" name="n_2mainValue【市民会館】&#10;有形固定資産減価償却率"/>
        <xdr:cNvSpPr txBox="1"/>
      </xdr:nvSpPr>
      <xdr:spPr>
        <a:xfrm>
          <a:off x="2673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107</xdr:row>
      <xdr:rowOff>111777</xdr:rowOff>
    </xdr:from>
    <xdr:ext cx="469744" cy="259045"/>
    <xdr:sp macro="" textlink="">
      <xdr:nvSpPr>
        <xdr:cNvPr id="430" name="n_3mainValue【市民会館】&#10;有形固定資産減価償却率"/>
        <xdr:cNvSpPr txBox="1"/>
      </xdr:nvSpPr>
      <xdr:spPr>
        <a:xfrm>
          <a:off x="1784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107</xdr:row>
      <xdr:rowOff>111777</xdr:rowOff>
    </xdr:from>
    <xdr:ext cx="469744" cy="259045"/>
    <xdr:sp macro="" textlink="">
      <xdr:nvSpPr>
        <xdr:cNvPr id="431" name="n_4mainValue【市民会館】&#10;有形固定資産減価償却率"/>
        <xdr:cNvSpPr txBox="1"/>
      </xdr:nvSpPr>
      <xdr:spPr>
        <a:xfrm>
          <a:off x="895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55" name="直線コネクタ 454"/>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6"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7" name="直線コネクタ 456"/>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8"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60" name="【市民会館】&#10;一人当たり面積平均値テキスト"/>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65" name="フローチャート: 判断 464"/>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78739</xdr:rowOff>
    </xdr:from>
    <xdr:to>
      <xdr:col>55</xdr:col>
      <xdr:colOff>50800</xdr:colOff>
      <xdr:row>108</xdr:row>
      <xdr:rowOff>8889</xdr:rowOff>
    </xdr:to>
    <xdr:sp macro="" textlink="">
      <xdr:nvSpPr>
        <xdr:cNvPr id="471" name="楕円 470"/>
        <xdr:cNvSpPr/>
      </xdr:nvSpPr>
      <xdr:spPr>
        <a:xfrm>
          <a:off x="104267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57166</xdr:rowOff>
    </xdr:from>
    <xdr:ext cx="469744" cy="259045"/>
    <xdr:sp macro="" textlink="">
      <xdr:nvSpPr>
        <xdr:cNvPr id="472" name="【市民会館】&#10;一人当たり面積該当値テキスト"/>
        <xdr:cNvSpPr txBox="1"/>
      </xdr:nvSpPr>
      <xdr:spPr>
        <a:xfrm>
          <a:off x="10515600"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90170</xdr:rowOff>
    </xdr:from>
    <xdr:to>
      <xdr:col>50</xdr:col>
      <xdr:colOff>165100</xdr:colOff>
      <xdr:row>107</xdr:row>
      <xdr:rowOff>20320</xdr:rowOff>
    </xdr:to>
    <xdr:sp macro="" textlink="">
      <xdr:nvSpPr>
        <xdr:cNvPr id="473" name="楕円 472"/>
        <xdr:cNvSpPr/>
      </xdr:nvSpPr>
      <xdr:spPr>
        <a:xfrm>
          <a:off x="9588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140970</xdr:rowOff>
    </xdr:from>
    <xdr:to>
      <xdr:col>55</xdr:col>
      <xdr:colOff>0</xdr:colOff>
      <xdr:row>107</xdr:row>
      <xdr:rowOff>129539</xdr:rowOff>
    </xdr:to>
    <xdr:cxnSp macro="">
      <xdr:nvCxnSpPr>
        <xdr:cNvPr id="474" name="直線コネクタ 473"/>
        <xdr:cNvCxnSpPr/>
      </xdr:nvCxnSpPr>
      <xdr:spPr>
        <a:xfrm>
          <a:off x="9639300" y="18314670"/>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113030</xdr:rowOff>
    </xdr:from>
    <xdr:to>
      <xdr:col>46</xdr:col>
      <xdr:colOff>38100</xdr:colOff>
      <xdr:row>108</xdr:row>
      <xdr:rowOff>43180</xdr:rowOff>
    </xdr:to>
    <xdr:sp macro="" textlink="">
      <xdr:nvSpPr>
        <xdr:cNvPr id="475" name="楕円 474"/>
        <xdr:cNvSpPr/>
      </xdr:nvSpPr>
      <xdr:spPr>
        <a:xfrm>
          <a:off x="8699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140970</xdr:rowOff>
    </xdr:from>
    <xdr:to>
      <xdr:col>50</xdr:col>
      <xdr:colOff>114300</xdr:colOff>
      <xdr:row>107</xdr:row>
      <xdr:rowOff>163830</xdr:rowOff>
    </xdr:to>
    <xdr:cxnSp macro="">
      <xdr:nvCxnSpPr>
        <xdr:cNvPr id="476" name="直線コネクタ 475"/>
        <xdr:cNvCxnSpPr/>
      </xdr:nvCxnSpPr>
      <xdr:spPr>
        <a:xfrm flipV="1">
          <a:off x="8750300" y="1831467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114936</xdr:rowOff>
    </xdr:from>
    <xdr:to>
      <xdr:col>41</xdr:col>
      <xdr:colOff>101600</xdr:colOff>
      <xdr:row>108</xdr:row>
      <xdr:rowOff>45086</xdr:rowOff>
    </xdr:to>
    <xdr:sp macro="" textlink="">
      <xdr:nvSpPr>
        <xdr:cNvPr id="477" name="楕円 476"/>
        <xdr:cNvSpPr/>
      </xdr:nvSpPr>
      <xdr:spPr>
        <a:xfrm>
          <a:off x="78105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163830</xdr:rowOff>
    </xdr:from>
    <xdr:to>
      <xdr:col>45</xdr:col>
      <xdr:colOff>177800</xdr:colOff>
      <xdr:row>107</xdr:row>
      <xdr:rowOff>165736</xdr:rowOff>
    </xdr:to>
    <xdr:cxnSp macro="">
      <xdr:nvCxnSpPr>
        <xdr:cNvPr id="478" name="直線コネクタ 477"/>
        <xdr:cNvCxnSpPr/>
      </xdr:nvCxnSpPr>
      <xdr:spPr>
        <a:xfrm flipV="1">
          <a:off x="7861300" y="185089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114936</xdr:rowOff>
    </xdr:from>
    <xdr:to>
      <xdr:col>36</xdr:col>
      <xdr:colOff>165100</xdr:colOff>
      <xdr:row>108</xdr:row>
      <xdr:rowOff>45086</xdr:rowOff>
    </xdr:to>
    <xdr:sp macro="" textlink="">
      <xdr:nvSpPr>
        <xdr:cNvPr id="479" name="楕円 478"/>
        <xdr:cNvSpPr/>
      </xdr:nvSpPr>
      <xdr:spPr>
        <a:xfrm>
          <a:off x="69215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165736</xdr:rowOff>
    </xdr:from>
    <xdr:to>
      <xdr:col>41</xdr:col>
      <xdr:colOff>50800</xdr:colOff>
      <xdr:row>107</xdr:row>
      <xdr:rowOff>165736</xdr:rowOff>
    </xdr:to>
    <xdr:cxnSp macro="">
      <xdr:nvCxnSpPr>
        <xdr:cNvPr id="480" name="直線コネクタ 479"/>
        <xdr:cNvCxnSpPr/>
      </xdr:nvCxnSpPr>
      <xdr:spPr>
        <a:xfrm>
          <a:off x="6972300" y="18510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81" name="n_1aveValue【市民会館】&#10;一人当たり面積"/>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82"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83" name="n_3aveValue【市民会館】&#10;一人当たり面積"/>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84" name="n_4aveValue【市民会館】&#10;一人当たり面積"/>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36847</xdr:rowOff>
    </xdr:from>
    <xdr:ext cx="469744" cy="259045"/>
    <xdr:sp macro="" textlink="">
      <xdr:nvSpPr>
        <xdr:cNvPr id="485" name="n_1mainValue【市民会館】&#10;一人当たり面積"/>
        <xdr:cNvSpPr txBox="1"/>
      </xdr:nvSpPr>
      <xdr:spPr>
        <a:xfrm>
          <a:off x="93917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34307</xdr:rowOff>
    </xdr:from>
    <xdr:ext cx="469744" cy="259045"/>
    <xdr:sp macro="" textlink="">
      <xdr:nvSpPr>
        <xdr:cNvPr id="486" name="n_2mainValue【市民会館】&#10;一人当たり面積"/>
        <xdr:cNvSpPr txBox="1"/>
      </xdr:nvSpPr>
      <xdr:spPr>
        <a:xfrm>
          <a:off x="8515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36213</xdr:rowOff>
    </xdr:from>
    <xdr:ext cx="469744" cy="259045"/>
    <xdr:sp macro="" textlink="">
      <xdr:nvSpPr>
        <xdr:cNvPr id="487" name="n_3mainValue【市民会館】&#10;一人当たり面積"/>
        <xdr:cNvSpPr txBox="1"/>
      </xdr:nvSpPr>
      <xdr:spPr>
        <a:xfrm>
          <a:off x="7626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36213</xdr:rowOff>
    </xdr:from>
    <xdr:ext cx="469744" cy="259045"/>
    <xdr:sp macro="" textlink="">
      <xdr:nvSpPr>
        <xdr:cNvPr id="488" name="n_4mainValue【市民会館】&#10;一人当たり面積"/>
        <xdr:cNvSpPr txBox="1"/>
      </xdr:nvSpPr>
      <xdr:spPr>
        <a:xfrm>
          <a:off x="6737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513" name="直線コネクタ 512"/>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514"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515" name="直線コネクタ 514"/>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516"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517" name="直線コネクタ 516"/>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518" name="【一般廃棄物処理施設】&#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19" name="フローチャート: 判断 518"/>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0" name="フローチャート: 判断 519"/>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521" name="フローチャート: 判断 520"/>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522" name="フローチャート: 判断 521"/>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23" name="フローチャート: 判断 522"/>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71120</xdr:rowOff>
    </xdr:from>
    <xdr:to>
      <xdr:col>85</xdr:col>
      <xdr:colOff>177800</xdr:colOff>
      <xdr:row>36</xdr:row>
      <xdr:rowOff>1270</xdr:rowOff>
    </xdr:to>
    <xdr:sp macro="" textlink="">
      <xdr:nvSpPr>
        <xdr:cNvPr id="529" name="楕円 528"/>
        <xdr:cNvSpPr/>
      </xdr:nvSpPr>
      <xdr:spPr>
        <a:xfrm>
          <a:off x="162687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93997</xdr:rowOff>
    </xdr:from>
    <xdr:ext cx="405111" cy="259045"/>
    <xdr:sp macro="" textlink="">
      <xdr:nvSpPr>
        <xdr:cNvPr id="530" name="【一般廃棄物処理施設】&#10;有形固定資産減価償却率該当値テキスト"/>
        <xdr:cNvSpPr txBox="1"/>
      </xdr:nvSpPr>
      <xdr:spPr>
        <a:xfrm>
          <a:off x="16357600"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162560</xdr:rowOff>
    </xdr:from>
    <xdr:to>
      <xdr:col>81</xdr:col>
      <xdr:colOff>101600</xdr:colOff>
      <xdr:row>35</xdr:row>
      <xdr:rowOff>92710</xdr:rowOff>
    </xdr:to>
    <xdr:sp macro="" textlink="">
      <xdr:nvSpPr>
        <xdr:cNvPr id="531" name="楕円 530"/>
        <xdr:cNvSpPr/>
      </xdr:nvSpPr>
      <xdr:spPr>
        <a:xfrm>
          <a:off x="15430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41910</xdr:rowOff>
    </xdr:from>
    <xdr:to>
      <xdr:col>85</xdr:col>
      <xdr:colOff>127000</xdr:colOff>
      <xdr:row>35</xdr:row>
      <xdr:rowOff>121920</xdr:rowOff>
    </xdr:to>
    <xdr:cxnSp macro="">
      <xdr:nvCxnSpPr>
        <xdr:cNvPr id="532" name="直線コネクタ 531"/>
        <xdr:cNvCxnSpPr/>
      </xdr:nvCxnSpPr>
      <xdr:spPr>
        <a:xfrm>
          <a:off x="15481300" y="604266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105410</xdr:rowOff>
    </xdr:from>
    <xdr:to>
      <xdr:col>76</xdr:col>
      <xdr:colOff>165100</xdr:colOff>
      <xdr:row>35</xdr:row>
      <xdr:rowOff>35560</xdr:rowOff>
    </xdr:to>
    <xdr:sp macro="" textlink="">
      <xdr:nvSpPr>
        <xdr:cNvPr id="533" name="楕円 532"/>
        <xdr:cNvSpPr/>
      </xdr:nvSpPr>
      <xdr:spPr>
        <a:xfrm>
          <a:off x="14541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156210</xdr:rowOff>
    </xdr:from>
    <xdr:to>
      <xdr:col>81</xdr:col>
      <xdr:colOff>50800</xdr:colOff>
      <xdr:row>35</xdr:row>
      <xdr:rowOff>41910</xdr:rowOff>
    </xdr:to>
    <xdr:cxnSp macro="">
      <xdr:nvCxnSpPr>
        <xdr:cNvPr id="534" name="直線コネクタ 533"/>
        <xdr:cNvCxnSpPr/>
      </xdr:nvCxnSpPr>
      <xdr:spPr>
        <a:xfrm>
          <a:off x="14592300" y="59855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149225</xdr:rowOff>
    </xdr:from>
    <xdr:to>
      <xdr:col>72</xdr:col>
      <xdr:colOff>38100</xdr:colOff>
      <xdr:row>34</xdr:row>
      <xdr:rowOff>79375</xdr:rowOff>
    </xdr:to>
    <xdr:sp macro="" textlink="">
      <xdr:nvSpPr>
        <xdr:cNvPr id="535" name="楕円 534"/>
        <xdr:cNvSpPr/>
      </xdr:nvSpPr>
      <xdr:spPr>
        <a:xfrm>
          <a:off x="13652500"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28575</xdr:rowOff>
    </xdr:from>
    <xdr:to>
      <xdr:col>76</xdr:col>
      <xdr:colOff>114300</xdr:colOff>
      <xdr:row>34</xdr:row>
      <xdr:rowOff>156210</xdr:rowOff>
    </xdr:to>
    <xdr:cxnSp macro="">
      <xdr:nvCxnSpPr>
        <xdr:cNvPr id="536" name="直線コネクタ 535"/>
        <xdr:cNvCxnSpPr/>
      </xdr:nvCxnSpPr>
      <xdr:spPr>
        <a:xfrm>
          <a:off x="13703300" y="585787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37" name="n_1aveValue【一般廃棄物処理施設】&#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38"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539" name="n_3aveValue【一般廃棄物処理施設】&#10;有形固定資産減価償却率"/>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40"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109237</xdr:rowOff>
    </xdr:from>
    <xdr:ext cx="405111" cy="259045"/>
    <xdr:sp macro="" textlink="">
      <xdr:nvSpPr>
        <xdr:cNvPr id="541" name="n_1mainValue【一般廃棄物処理施設】&#10;有形固定資産減価償却率"/>
        <xdr:cNvSpPr txBox="1"/>
      </xdr:nvSpPr>
      <xdr:spPr>
        <a:xfrm>
          <a:off x="15266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26687</xdr:rowOff>
    </xdr:from>
    <xdr:ext cx="405111" cy="259045"/>
    <xdr:sp macro="" textlink="">
      <xdr:nvSpPr>
        <xdr:cNvPr id="542" name="n_2mainValue【一般廃棄物処理施設】&#10;有形固定資産減価償却率"/>
        <xdr:cNvSpPr txBox="1"/>
      </xdr:nvSpPr>
      <xdr:spPr>
        <a:xfrm>
          <a:off x="14389744" y="602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95902</xdr:rowOff>
    </xdr:from>
    <xdr:ext cx="405111" cy="259045"/>
    <xdr:sp macro="" textlink="">
      <xdr:nvSpPr>
        <xdr:cNvPr id="543" name="n_3mainValue【一般廃棄物処理施設】&#10;有形固定資産減価償却率"/>
        <xdr:cNvSpPr txBox="1"/>
      </xdr:nvSpPr>
      <xdr:spPr>
        <a:xfrm>
          <a:off x="13500744" y="55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5" name="テキスト ボックス 55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7" name="テキスト ボックス 55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9" name="テキスト ボックス 55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1" name="テキスト ボックス 56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3" name="テキスト ボックス 56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65" name="直線コネクタ 564"/>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66"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67" name="直線コネクタ 566"/>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68"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69" name="直線コネクタ 568"/>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70"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71" name="フローチャート: 判断 570"/>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72" name="フローチャート: 判断 571"/>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73" name="フローチャート: 判断 572"/>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74" name="フローチャート: 判断 573"/>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75" name="フローチャート: 判断 574"/>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144176</xdr:rowOff>
    </xdr:from>
    <xdr:to>
      <xdr:col>116</xdr:col>
      <xdr:colOff>114300</xdr:colOff>
      <xdr:row>40</xdr:row>
      <xdr:rowOff>74326</xdr:rowOff>
    </xdr:to>
    <xdr:sp macro="" textlink="">
      <xdr:nvSpPr>
        <xdr:cNvPr id="581" name="楕円 580"/>
        <xdr:cNvSpPr/>
      </xdr:nvSpPr>
      <xdr:spPr>
        <a:xfrm>
          <a:off x="22110700" y="68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167053</xdr:rowOff>
    </xdr:from>
    <xdr:ext cx="599010" cy="259045"/>
    <xdr:sp macro="" textlink="">
      <xdr:nvSpPr>
        <xdr:cNvPr id="582" name="【一般廃棄物処理施設】&#10;一人当たり有形固定資産（償却資産）額該当値テキスト"/>
        <xdr:cNvSpPr txBox="1"/>
      </xdr:nvSpPr>
      <xdr:spPr>
        <a:xfrm>
          <a:off x="22199600" y="668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129882</xdr:rowOff>
    </xdr:from>
    <xdr:to>
      <xdr:col>112</xdr:col>
      <xdr:colOff>38100</xdr:colOff>
      <xdr:row>40</xdr:row>
      <xdr:rowOff>60032</xdr:rowOff>
    </xdr:to>
    <xdr:sp macro="" textlink="">
      <xdr:nvSpPr>
        <xdr:cNvPr id="583" name="楕円 582"/>
        <xdr:cNvSpPr/>
      </xdr:nvSpPr>
      <xdr:spPr>
        <a:xfrm>
          <a:off x="21272500" y="68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9232</xdr:rowOff>
    </xdr:from>
    <xdr:to>
      <xdr:col>116</xdr:col>
      <xdr:colOff>63500</xdr:colOff>
      <xdr:row>40</xdr:row>
      <xdr:rowOff>23526</xdr:rowOff>
    </xdr:to>
    <xdr:cxnSp macro="">
      <xdr:nvCxnSpPr>
        <xdr:cNvPr id="584" name="直線コネクタ 583"/>
        <xdr:cNvCxnSpPr/>
      </xdr:nvCxnSpPr>
      <xdr:spPr>
        <a:xfrm>
          <a:off x="21323300" y="6867232"/>
          <a:ext cx="838200" cy="1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30404</xdr:rowOff>
    </xdr:from>
    <xdr:to>
      <xdr:col>107</xdr:col>
      <xdr:colOff>101600</xdr:colOff>
      <xdr:row>40</xdr:row>
      <xdr:rowOff>132004</xdr:rowOff>
    </xdr:to>
    <xdr:sp macro="" textlink="">
      <xdr:nvSpPr>
        <xdr:cNvPr id="585" name="楕円 584"/>
        <xdr:cNvSpPr/>
      </xdr:nvSpPr>
      <xdr:spPr>
        <a:xfrm>
          <a:off x="20383500" y="688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9232</xdr:rowOff>
    </xdr:from>
    <xdr:to>
      <xdr:col>111</xdr:col>
      <xdr:colOff>177800</xdr:colOff>
      <xdr:row>40</xdr:row>
      <xdr:rowOff>81204</xdr:rowOff>
    </xdr:to>
    <xdr:cxnSp macro="">
      <xdr:nvCxnSpPr>
        <xdr:cNvPr id="586" name="直線コネクタ 585"/>
        <xdr:cNvCxnSpPr/>
      </xdr:nvCxnSpPr>
      <xdr:spPr>
        <a:xfrm flipV="1">
          <a:off x="20434300" y="6867232"/>
          <a:ext cx="889000" cy="7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7912</xdr:rowOff>
    </xdr:from>
    <xdr:to>
      <xdr:col>102</xdr:col>
      <xdr:colOff>165100</xdr:colOff>
      <xdr:row>40</xdr:row>
      <xdr:rowOff>109512</xdr:rowOff>
    </xdr:to>
    <xdr:sp macro="" textlink="">
      <xdr:nvSpPr>
        <xdr:cNvPr id="587" name="楕円 586"/>
        <xdr:cNvSpPr/>
      </xdr:nvSpPr>
      <xdr:spPr>
        <a:xfrm>
          <a:off x="19494500" y="68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58712</xdr:rowOff>
    </xdr:from>
    <xdr:to>
      <xdr:col>107</xdr:col>
      <xdr:colOff>50800</xdr:colOff>
      <xdr:row>40</xdr:row>
      <xdr:rowOff>81204</xdr:rowOff>
    </xdr:to>
    <xdr:cxnSp macro="">
      <xdr:nvCxnSpPr>
        <xdr:cNvPr id="588" name="直線コネクタ 587"/>
        <xdr:cNvCxnSpPr/>
      </xdr:nvCxnSpPr>
      <xdr:spPr>
        <a:xfrm>
          <a:off x="19545300" y="6916712"/>
          <a:ext cx="889000" cy="2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589" name="n_1aveValue【一般廃棄物処理施設】&#10;一人当たり有形固定資産（償却資産）額"/>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90"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591" name="n_3aveValue【一般廃棄物処理施設】&#10;一人当たり有形固定資産（償却資産）額"/>
        <xdr:cNvSpPr txBox="1"/>
      </xdr:nvSpPr>
      <xdr:spPr>
        <a:xfrm>
          <a:off x="19278111"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92"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76559</xdr:rowOff>
    </xdr:from>
    <xdr:ext cx="599010" cy="259045"/>
    <xdr:sp macro="" textlink="">
      <xdr:nvSpPr>
        <xdr:cNvPr id="593" name="n_1mainValue【一般廃棄物処理施設】&#10;一人当たり有形固定資産（償却資産）額"/>
        <xdr:cNvSpPr txBox="1"/>
      </xdr:nvSpPr>
      <xdr:spPr>
        <a:xfrm>
          <a:off x="21011095" y="659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123131</xdr:rowOff>
    </xdr:from>
    <xdr:ext cx="534377" cy="259045"/>
    <xdr:sp macro="" textlink="">
      <xdr:nvSpPr>
        <xdr:cNvPr id="594" name="n_2mainValue【一般廃棄物処理施設】&#10;一人当たり有形固定資産（償却資産）額"/>
        <xdr:cNvSpPr txBox="1"/>
      </xdr:nvSpPr>
      <xdr:spPr>
        <a:xfrm>
          <a:off x="20167111" y="69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126039</xdr:rowOff>
    </xdr:from>
    <xdr:ext cx="599010" cy="259045"/>
    <xdr:sp macro="" textlink="">
      <xdr:nvSpPr>
        <xdr:cNvPr id="595" name="n_3mainValue【一般廃棄物処理施設】&#10;一人当たり有形固定資産（償却資産）額"/>
        <xdr:cNvSpPr txBox="1"/>
      </xdr:nvSpPr>
      <xdr:spPr>
        <a:xfrm>
          <a:off x="19245795" y="664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6" name="正方形/長方形 5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7" name="正方形/長方形 5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8" name="正方形/長方形 5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9" name="正方形/長方形 5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0" name="正方形/長方形 5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1" name="正方形/長方形 6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2" name="正方形/長方形 6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3" name="正方形/長方形 6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4" name="テキスト ボックス 6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5" name="直線コネクタ 6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6" name="テキスト ボックス 60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7" name="直線コネクタ 60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8" name="テキスト ボックス 60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9" name="直線コネクタ 60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0" name="テキスト ボックス 60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1" name="直線コネクタ 61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2" name="テキスト ボックス 61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3" name="直線コネクタ 61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4" name="テキスト ボックス 61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5" name="直線コネクタ 61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6" name="テキスト ボックス 61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7" name="直線コネクタ 61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8" name="テキスト ボックス 61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9" name="直線コネクタ 6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21" name="直線コネクタ 620"/>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3" name="直線コネクタ 62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24"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25" name="直線コネクタ 624"/>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626" name="【保健センター・保健所】&#10;有形固定資産減価償却率平均値テキスト"/>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27" name="フローチャート: 判断 626"/>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28" name="フローチャート: 判断 627"/>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29" name="フローチャート: 判断 628"/>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0" name="フローチャート: 判断 629"/>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31" name="フローチャート: 判断 630"/>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637" name="楕円 636"/>
        <xdr:cNvSpPr/>
      </xdr:nvSpPr>
      <xdr:spPr>
        <a:xfrm>
          <a:off x="16268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9633</xdr:rowOff>
    </xdr:from>
    <xdr:ext cx="405111" cy="259045"/>
    <xdr:sp macro="" textlink="">
      <xdr:nvSpPr>
        <xdr:cNvPr id="638" name="【保健センター・保健所】&#10;有形固定資産減価償却率該当値テキスト"/>
        <xdr:cNvSpPr txBox="1"/>
      </xdr:nvSpPr>
      <xdr:spPr>
        <a:xfrm>
          <a:off x="16357600" y="995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122283</xdr:rowOff>
    </xdr:from>
    <xdr:to>
      <xdr:col>81</xdr:col>
      <xdr:colOff>101600</xdr:colOff>
      <xdr:row>59</xdr:row>
      <xdr:rowOff>52433</xdr:rowOff>
    </xdr:to>
    <xdr:sp macro="" textlink="">
      <xdr:nvSpPr>
        <xdr:cNvPr id="639" name="楕円 638"/>
        <xdr:cNvSpPr/>
      </xdr:nvSpPr>
      <xdr:spPr>
        <a:xfrm>
          <a:off x="15430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1633</xdr:rowOff>
    </xdr:from>
    <xdr:to>
      <xdr:col>85</xdr:col>
      <xdr:colOff>127000</xdr:colOff>
      <xdr:row>59</xdr:row>
      <xdr:rowOff>37556</xdr:rowOff>
    </xdr:to>
    <xdr:cxnSp macro="">
      <xdr:nvCxnSpPr>
        <xdr:cNvPr id="640" name="直線コネクタ 639"/>
        <xdr:cNvCxnSpPr/>
      </xdr:nvCxnSpPr>
      <xdr:spPr>
        <a:xfrm>
          <a:off x="15481300" y="1011718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86360</xdr:rowOff>
    </xdr:from>
    <xdr:to>
      <xdr:col>76</xdr:col>
      <xdr:colOff>165100</xdr:colOff>
      <xdr:row>59</xdr:row>
      <xdr:rowOff>16510</xdr:rowOff>
    </xdr:to>
    <xdr:sp macro="" textlink="">
      <xdr:nvSpPr>
        <xdr:cNvPr id="641" name="楕円 640"/>
        <xdr:cNvSpPr/>
      </xdr:nvSpPr>
      <xdr:spPr>
        <a:xfrm>
          <a:off x="14541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137160</xdr:rowOff>
    </xdr:from>
    <xdr:to>
      <xdr:col>81</xdr:col>
      <xdr:colOff>50800</xdr:colOff>
      <xdr:row>59</xdr:row>
      <xdr:rowOff>1633</xdr:rowOff>
    </xdr:to>
    <xdr:cxnSp macro="">
      <xdr:nvCxnSpPr>
        <xdr:cNvPr id="642" name="直線コネクタ 641"/>
        <xdr:cNvCxnSpPr/>
      </xdr:nvCxnSpPr>
      <xdr:spPr>
        <a:xfrm>
          <a:off x="14592300" y="100812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50437</xdr:rowOff>
    </xdr:from>
    <xdr:to>
      <xdr:col>72</xdr:col>
      <xdr:colOff>38100</xdr:colOff>
      <xdr:row>58</xdr:row>
      <xdr:rowOff>152037</xdr:rowOff>
    </xdr:to>
    <xdr:sp macro="" textlink="">
      <xdr:nvSpPr>
        <xdr:cNvPr id="643" name="楕円 642"/>
        <xdr:cNvSpPr/>
      </xdr:nvSpPr>
      <xdr:spPr>
        <a:xfrm>
          <a:off x="13652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101237</xdr:rowOff>
    </xdr:from>
    <xdr:to>
      <xdr:col>76</xdr:col>
      <xdr:colOff>114300</xdr:colOff>
      <xdr:row>58</xdr:row>
      <xdr:rowOff>137160</xdr:rowOff>
    </xdr:to>
    <xdr:cxnSp macro="">
      <xdr:nvCxnSpPr>
        <xdr:cNvPr id="644" name="直線コネクタ 643"/>
        <xdr:cNvCxnSpPr/>
      </xdr:nvCxnSpPr>
      <xdr:spPr>
        <a:xfrm>
          <a:off x="13703300" y="100453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14515</xdr:rowOff>
    </xdr:from>
    <xdr:to>
      <xdr:col>67</xdr:col>
      <xdr:colOff>101600</xdr:colOff>
      <xdr:row>58</xdr:row>
      <xdr:rowOff>116115</xdr:rowOff>
    </xdr:to>
    <xdr:sp macro="" textlink="">
      <xdr:nvSpPr>
        <xdr:cNvPr id="645" name="楕円 644"/>
        <xdr:cNvSpPr/>
      </xdr:nvSpPr>
      <xdr:spPr>
        <a:xfrm>
          <a:off x="12763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65315</xdr:rowOff>
    </xdr:from>
    <xdr:to>
      <xdr:col>71</xdr:col>
      <xdr:colOff>177800</xdr:colOff>
      <xdr:row>58</xdr:row>
      <xdr:rowOff>101237</xdr:rowOff>
    </xdr:to>
    <xdr:cxnSp macro="">
      <xdr:nvCxnSpPr>
        <xdr:cNvPr id="646" name="直線コネクタ 645"/>
        <xdr:cNvCxnSpPr/>
      </xdr:nvCxnSpPr>
      <xdr:spPr>
        <a:xfrm>
          <a:off x="12814300" y="1000941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647" name="n_1aveValue【保健センター・保健所】&#10;有形固定資産減価償却率"/>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648" name="n_2aveValue【保健センター・保健所】&#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649" name="n_3aveValue【保健センター・保健所】&#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97444</xdr:rowOff>
    </xdr:from>
    <xdr:ext cx="405111" cy="259045"/>
    <xdr:sp macro="" textlink="">
      <xdr:nvSpPr>
        <xdr:cNvPr id="650" name="n_4aveValue【保健センター・保健所】&#10;有形固定資産減価償却率"/>
        <xdr:cNvSpPr txBox="1"/>
      </xdr:nvSpPr>
      <xdr:spPr>
        <a:xfrm>
          <a:off x="126117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68960</xdr:rowOff>
    </xdr:from>
    <xdr:ext cx="405111" cy="259045"/>
    <xdr:sp macro="" textlink="">
      <xdr:nvSpPr>
        <xdr:cNvPr id="651" name="n_1mainValue【保健センター・保健所】&#10;有形固定資産減価償却率"/>
        <xdr:cNvSpPr txBox="1"/>
      </xdr:nvSpPr>
      <xdr:spPr>
        <a:xfrm>
          <a:off x="152660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33037</xdr:rowOff>
    </xdr:from>
    <xdr:ext cx="405111" cy="259045"/>
    <xdr:sp macro="" textlink="">
      <xdr:nvSpPr>
        <xdr:cNvPr id="652" name="n_2mainValue【保健センター・保健所】&#10;有形固定資産減価償却率"/>
        <xdr:cNvSpPr txBox="1"/>
      </xdr:nvSpPr>
      <xdr:spPr>
        <a:xfrm>
          <a:off x="14389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168564</xdr:rowOff>
    </xdr:from>
    <xdr:ext cx="405111" cy="259045"/>
    <xdr:sp macro="" textlink="">
      <xdr:nvSpPr>
        <xdr:cNvPr id="653" name="n_3mainValue【保健センター・保健所】&#10;有形固定資産減価償却率"/>
        <xdr:cNvSpPr txBox="1"/>
      </xdr:nvSpPr>
      <xdr:spPr>
        <a:xfrm>
          <a:off x="13500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132642</xdr:rowOff>
    </xdr:from>
    <xdr:ext cx="405111" cy="259045"/>
    <xdr:sp macro="" textlink="">
      <xdr:nvSpPr>
        <xdr:cNvPr id="654" name="n_4mainValue【保健センター・保健所】&#10;有形固定資産減価償却率"/>
        <xdr:cNvSpPr txBox="1"/>
      </xdr:nvSpPr>
      <xdr:spPr>
        <a:xfrm>
          <a:off x="126117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5" name="直線コネクタ 66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6" name="テキスト ボックス 66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7" name="直線コネクタ 66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8" name="テキスト ボックス 66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9" name="直線コネクタ 66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0" name="テキスト ボックス 66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1" name="直線コネクタ 67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2" name="テキスト ボックス 67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3" name="直線コネクタ 67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4" name="テキスト ボックス 67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78" name="直線コネクタ 677"/>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79"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0" name="直線コネクタ 679"/>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1"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2" name="直線コネクタ 681"/>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683" name="【保健センター・保健所】&#10;一人当たり面積平均値テキスト"/>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84" name="フローチャート: 判断 683"/>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85" name="フローチャート: 判断 684"/>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86" name="フローチャート: 判断 685"/>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87" name="フローチャート: 判断 686"/>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88" name="フローチャート: 判断 687"/>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97790</xdr:rowOff>
    </xdr:from>
    <xdr:to>
      <xdr:col>116</xdr:col>
      <xdr:colOff>114300</xdr:colOff>
      <xdr:row>64</xdr:row>
      <xdr:rowOff>27940</xdr:rowOff>
    </xdr:to>
    <xdr:sp macro="" textlink="">
      <xdr:nvSpPr>
        <xdr:cNvPr id="694" name="楕円 693"/>
        <xdr:cNvSpPr/>
      </xdr:nvSpPr>
      <xdr:spPr>
        <a:xfrm>
          <a:off x="22110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12717</xdr:rowOff>
    </xdr:from>
    <xdr:ext cx="469744" cy="259045"/>
    <xdr:sp macro="" textlink="">
      <xdr:nvSpPr>
        <xdr:cNvPr id="695" name="【保健センター・保健所】&#10;一人当たり面積該当値テキスト"/>
        <xdr:cNvSpPr txBox="1"/>
      </xdr:nvSpPr>
      <xdr:spPr>
        <a:xfrm>
          <a:off x="22199600" y="1081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97790</xdr:rowOff>
    </xdr:from>
    <xdr:to>
      <xdr:col>112</xdr:col>
      <xdr:colOff>38100</xdr:colOff>
      <xdr:row>64</xdr:row>
      <xdr:rowOff>27940</xdr:rowOff>
    </xdr:to>
    <xdr:sp macro="" textlink="">
      <xdr:nvSpPr>
        <xdr:cNvPr id="696" name="楕円 695"/>
        <xdr:cNvSpPr/>
      </xdr:nvSpPr>
      <xdr:spPr>
        <a:xfrm>
          <a:off x="21272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148590</xdr:rowOff>
    </xdr:from>
    <xdr:to>
      <xdr:col>116</xdr:col>
      <xdr:colOff>63500</xdr:colOff>
      <xdr:row>63</xdr:row>
      <xdr:rowOff>148590</xdr:rowOff>
    </xdr:to>
    <xdr:cxnSp macro="">
      <xdr:nvCxnSpPr>
        <xdr:cNvPr id="697" name="直線コネクタ 696"/>
        <xdr:cNvCxnSpPr/>
      </xdr:nvCxnSpPr>
      <xdr:spPr>
        <a:xfrm>
          <a:off x="21323300" y="10949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101600</xdr:rowOff>
    </xdr:from>
    <xdr:to>
      <xdr:col>107</xdr:col>
      <xdr:colOff>101600</xdr:colOff>
      <xdr:row>64</xdr:row>
      <xdr:rowOff>31750</xdr:rowOff>
    </xdr:to>
    <xdr:sp macro="" textlink="">
      <xdr:nvSpPr>
        <xdr:cNvPr id="698" name="楕円 697"/>
        <xdr:cNvSpPr/>
      </xdr:nvSpPr>
      <xdr:spPr>
        <a:xfrm>
          <a:off x="20383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148590</xdr:rowOff>
    </xdr:from>
    <xdr:to>
      <xdr:col>111</xdr:col>
      <xdr:colOff>177800</xdr:colOff>
      <xdr:row>63</xdr:row>
      <xdr:rowOff>152400</xdr:rowOff>
    </xdr:to>
    <xdr:cxnSp macro="">
      <xdr:nvCxnSpPr>
        <xdr:cNvPr id="699" name="直線コネクタ 698"/>
        <xdr:cNvCxnSpPr/>
      </xdr:nvCxnSpPr>
      <xdr:spPr>
        <a:xfrm flipV="1">
          <a:off x="20434300" y="10949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101600</xdr:rowOff>
    </xdr:from>
    <xdr:to>
      <xdr:col>102</xdr:col>
      <xdr:colOff>165100</xdr:colOff>
      <xdr:row>64</xdr:row>
      <xdr:rowOff>31750</xdr:rowOff>
    </xdr:to>
    <xdr:sp macro="" textlink="">
      <xdr:nvSpPr>
        <xdr:cNvPr id="700" name="楕円 699"/>
        <xdr:cNvSpPr/>
      </xdr:nvSpPr>
      <xdr:spPr>
        <a:xfrm>
          <a:off x="19494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152400</xdr:rowOff>
    </xdr:from>
    <xdr:to>
      <xdr:col>107</xdr:col>
      <xdr:colOff>50800</xdr:colOff>
      <xdr:row>63</xdr:row>
      <xdr:rowOff>152400</xdr:rowOff>
    </xdr:to>
    <xdr:cxnSp macro="">
      <xdr:nvCxnSpPr>
        <xdr:cNvPr id="701" name="直線コネクタ 700"/>
        <xdr:cNvCxnSpPr/>
      </xdr:nvCxnSpPr>
      <xdr:spPr>
        <a:xfrm>
          <a:off x="19545300" y="1095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101600</xdr:rowOff>
    </xdr:from>
    <xdr:to>
      <xdr:col>98</xdr:col>
      <xdr:colOff>38100</xdr:colOff>
      <xdr:row>64</xdr:row>
      <xdr:rowOff>31750</xdr:rowOff>
    </xdr:to>
    <xdr:sp macro="" textlink="">
      <xdr:nvSpPr>
        <xdr:cNvPr id="702" name="楕円 701"/>
        <xdr:cNvSpPr/>
      </xdr:nvSpPr>
      <xdr:spPr>
        <a:xfrm>
          <a:off x="18605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152400</xdr:rowOff>
    </xdr:from>
    <xdr:to>
      <xdr:col>102</xdr:col>
      <xdr:colOff>114300</xdr:colOff>
      <xdr:row>63</xdr:row>
      <xdr:rowOff>152400</xdr:rowOff>
    </xdr:to>
    <xdr:cxnSp macro="">
      <xdr:nvCxnSpPr>
        <xdr:cNvPr id="703" name="直線コネクタ 702"/>
        <xdr:cNvCxnSpPr/>
      </xdr:nvCxnSpPr>
      <xdr:spPr>
        <a:xfrm>
          <a:off x="18656300" y="1095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704"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705"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706"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707"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19067</xdr:rowOff>
    </xdr:from>
    <xdr:ext cx="469744" cy="259045"/>
    <xdr:sp macro="" textlink="">
      <xdr:nvSpPr>
        <xdr:cNvPr id="708" name="n_1mainValue【保健センター・保健所】&#10;一人当たり面積"/>
        <xdr:cNvSpPr txBox="1"/>
      </xdr:nvSpPr>
      <xdr:spPr>
        <a:xfrm>
          <a:off x="21075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22877</xdr:rowOff>
    </xdr:from>
    <xdr:ext cx="469744" cy="259045"/>
    <xdr:sp macro="" textlink="">
      <xdr:nvSpPr>
        <xdr:cNvPr id="709" name="n_2mainValue【保健センター・保健所】&#10;一人当たり面積"/>
        <xdr:cNvSpPr txBox="1"/>
      </xdr:nvSpPr>
      <xdr:spPr>
        <a:xfrm>
          <a:off x="20199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22877</xdr:rowOff>
    </xdr:from>
    <xdr:ext cx="469744" cy="259045"/>
    <xdr:sp macro="" textlink="">
      <xdr:nvSpPr>
        <xdr:cNvPr id="710" name="n_3mainValue【保健センター・保健所】&#10;一人当たり面積"/>
        <xdr:cNvSpPr txBox="1"/>
      </xdr:nvSpPr>
      <xdr:spPr>
        <a:xfrm>
          <a:off x="19310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22877</xdr:rowOff>
    </xdr:from>
    <xdr:ext cx="469744" cy="259045"/>
    <xdr:sp macro="" textlink="">
      <xdr:nvSpPr>
        <xdr:cNvPr id="711" name="n_4mainValue【保健センター・保健所】&#10;一人当たり面積"/>
        <xdr:cNvSpPr txBox="1"/>
      </xdr:nvSpPr>
      <xdr:spPr>
        <a:xfrm>
          <a:off x="18421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3" name="直線コネクタ 72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4" name="テキスト ボックス 72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5" name="直線コネクタ 72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6" name="テキスト ボックス 72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7" name="直線コネクタ 72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8" name="テキスト ボックス 72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9" name="直線コネクタ 72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0" name="テキスト ボックス 72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1" name="直線コネクタ 73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2" name="テキスト ボックス 73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3" name="直線コネクタ 73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4" name="テキスト ボックス 73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5" name="直線コネクタ 7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37" name="直線コネクタ 736"/>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9" name="直線コネクタ 73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40"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41" name="直線コネクタ 740"/>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742" name="【消防施設】&#10;有形固定資産減価償却率平均値テキスト"/>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43" name="フローチャート: 判断 742"/>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44" name="フローチャート: 判断 743"/>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45" name="フローチャート: 判断 744"/>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46" name="フローチャート: 判断 745"/>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47" name="フローチャート: 判断 746"/>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363</xdr:rowOff>
    </xdr:from>
    <xdr:to>
      <xdr:col>85</xdr:col>
      <xdr:colOff>177800</xdr:colOff>
      <xdr:row>84</xdr:row>
      <xdr:rowOff>101963</xdr:rowOff>
    </xdr:to>
    <xdr:sp macro="" textlink="">
      <xdr:nvSpPr>
        <xdr:cNvPr id="753" name="楕円 752"/>
        <xdr:cNvSpPr/>
      </xdr:nvSpPr>
      <xdr:spPr>
        <a:xfrm>
          <a:off x="162687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150240</xdr:rowOff>
    </xdr:from>
    <xdr:ext cx="405111" cy="259045"/>
    <xdr:sp macro="" textlink="">
      <xdr:nvSpPr>
        <xdr:cNvPr id="754" name="【消防施設】&#10;有形固定資産減価償却率該当値テキスト"/>
        <xdr:cNvSpPr txBox="1"/>
      </xdr:nvSpPr>
      <xdr:spPr>
        <a:xfrm>
          <a:off x="16357600"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148952</xdr:rowOff>
    </xdr:from>
    <xdr:to>
      <xdr:col>81</xdr:col>
      <xdr:colOff>101600</xdr:colOff>
      <xdr:row>84</xdr:row>
      <xdr:rowOff>79102</xdr:rowOff>
    </xdr:to>
    <xdr:sp macro="" textlink="">
      <xdr:nvSpPr>
        <xdr:cNvPr id="755" name="楕円 754"/>
        <xdr:cNvSpPr/>
      </xdr:nvSpPr>
      <xdr:spPr>
        <a:xfrm>
          <a:off x="15430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28302</xdr:rowOff>
    </xdr:from>
    <xdr:to>
      <xdr:col>85</xdr:col>
      <xdr:colOff>127000</xdr:colOff>
      <xdr:row>84</xdr:row>
      <xdr:rowOff>51163</xdr:rowOff>
    </xdr:to>
    <xdr:cxnSp macro="">
      <xdr:nvCxnSpPr>
        <xdr:cNvPr id="756" name="直線コネクタ 755"/>
        <xdr:cNvCxnSpPr/>
      </xdr:nvCxnSpPr>
      <xdr:spPr>
        <a:xfrm>
          <a:off x="15481300" y="1443010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59145</xdr:rowOff>
    </xdr:from>
    <xdr:to>
      <xdr:col>76</xdr:col>
      <xdr:colOff>165100</xdr:colOff>
      <xdr:row>85</xdr:row>
      <xdr:rowOff>160745</xdr:rowOff>
    </xdr:to>
    <xdr:sp macro="" textlink="">
      <xdr:nvSpPr>
        <xdr:cNvPr id="757" name="楕円 756"/>
        <xdr:cNvSpPr/>
      </xdr:nvSpPr>
      <xdr:spPr>
        <a:xfrm>
          <a:off x="145415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28302</xdr:rowOff>
    </xdr:from>
    <xdr:to>
      <xdr:col>81</xdr:col>
      <xdr:colOff>50800</xdr:colOff>
      <xdr:row>85</xdr:row>
      <xdr:rowOff>109945</xdr:rowOff>
    </xdr:to>
    <xdr:cxnSp macro="">
      <xdr:nvCxnSpPr>
        <xdr:cNvPr id="758" name="直線コネクタ 757"/>
        <xdr:cNvCxnSpPr/>
      </xdr:nvCxnSpPr>
      <xdr:spPr>
        <a:xfrm flipV="1">
          <a:off x="14592300" y="14430102"/>
          <a:ext cx="889000" cy="2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50981</xdr:rowOff>
    </xdr:from>
    <xdr:to>
      <xdr:col>72</xdr:col>
      <xdr:colOff>38100</xdr:colOff>
      <xdr:row>85</xdr:row>
      <xdr:rowOff>152581</xdr:rowOff>
    </xdr:to>
    <xdr:sp macro="" textlink="">
      <xdr:nvSpPr>
        <xdr:cNvPr id="759" name="楕円 758"/>
        <xdr:cNvSpPr/>
      </xdr:nvSpPr>
      <xdr:spPr>
        <a:xfrm>
          <a:off x="13652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101781</xdr:rowOff>
    </xdr:from>
    <xdr:to>
      <xdr:col>76</xdr:col>
      <xdr:colOff>114300</xdr:colOff>
      <xdr:row>85</xdr:row>
      <xdr:rowOff>109945</xdr:rowOff>
    </xdr:to>
    <xdr:cxnSp macro="">
      <xdr:nvCxnSpPr>
        <xdr:cNvPr id="760" name="直線コネクタ 759"/>
        <xdr:cNvCxnSpPr/>
      </xdr:nvCxnSpPr>
      <xdr:spPr>
        <a:xfrm>
          <a:off x="13703300" y="1467503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44450</xdr:rowOff>
    </xdr:from>
    <xdr:to>
      <xdr:col>67</xdr:col>
      <xdr:colOff>101600</xdr:colOff>
      <xdr:row>85</xdr:row>
      <xdr:rowOff>146050</xdr:rowOff>
    </xdr:to>
    <xdr:sp macro="" textlink="">
      <xdr:nvSpPr>
        <xdr:cNvPr id="761" name="楕円 760"/>
        <xdr:cNvSpPr/>
      </xdr:nvSpPr>
      <xdr:spPr>
        <a:xfrm>
          <a:off x="1276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95250</xdr:rowOff>
    </xdr:from>
    <xdr:to>
      <xdr:col>71</xdr:col>
      <xdr:colOff>177800</xdr:colOff>
      <xdr:row>85</xdr:row>
      <xdr:rowOff>101781</xdr:rowOff>
    </xdr:to>
    <xdr:cxnSp macro="">
      <xdr:nvCxnSpPr>
        <xdr:cNvPr id="762" name="直線コネクタ 761"/>
        <xdr:cNvCxnSpPr/>
      </xdr:nvCxnSpPr>
      <xdr:spPr>
        <a:xfrm>
          <a:off x="12814300" y="146685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763"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64"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765"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66"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70229</xdr:rowOff>
    </xdr:from>
    <xdr:ext cx="405111" cy="259045"/>
    <xdr:sp macro="" textlink="">
      <xdr:nvSpPr>
        <xdr:cNvPr id="767" name="n_1mainValue【消防施設】&#10;有形固定資産減価償却率"/>
        <xdr:cNvSpPr txBox="1"/>
      </xdr:nvSpPr>
      <xdr:spPr>
        <a:xfrm>
          <a:off x="152660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151872</xdr:rowOff>
    </xdr:from>
    <xdr:ext cx="405111" cy="259045"/>
    <xdr:sp macro="" textlink="">
      <xdr:nvSpPr>
        <xdr:cNvPr id="768" name="n_2mainValue【消防施設】&#10;有形固定資産減価償却率"/>
        <xdr:cNvSpPr txBox="1"/>
      </xdr:nvSpPr>
      <xdr:spPr>
        <a:xfrm>
          <a:off x="14389744" y="1472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143708</xdr:rowOff>
    </xdr:from>
    <xdr:ext cx="405111" cy="259045"/>
    <xdr:sp macro="" textlink="">
      <xdr:nvSpPr>
        <xdr:cNvPr id="769" name="n_3mainValue【消防施設】&#10;有形固定資産減価償却率"/>
        <xdr:cNvSpPr txBox="1"/>
      </xdr:nvSpPr>
      <xdr:spPr>
        <a:xfrm>
          <a:off x="13500744" y="1471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137177</xdr:rowOff>
    </xdr:from>
    <xdr:ext cx="405111" cy="259045"/>
    <xdr:sp macro="" textlink="">
      <xdr:nvSpPr>
        <xdr:cNvPr id="770" name="n_4mainValue【消防施設】&#10;有形固定資産減価償却率"/>
        <xdr:cNvSpPr txBox="1"/>
      </xdr:nvSpPr>
      <xdr:spPr>
        <a:xfrm>
          <a:off x="12611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1" name="直線コネクタ 7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2" name="テキスト ボックス 7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3" name="直線コネクタ 7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4" name="テキスト ボックス 7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5" name="直線コネクタ 7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6" name="テキスト ボックス 7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7" name="直線コネクタ 7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8" name="テキスト ボックス 7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9" name="直線コネクタ 7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0" name="テキスト ボックス 7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92" name="直線コネクタ 791"/>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93"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94" name="直線コネクタ 793"/>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95"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96" name="直線コネクタ 795"/>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97"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98" name="フローチャート: 判断 797"/>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99" name="フローチャート: 判断 798"/>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800" name="フローチャート: 判断 799"/>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801" name="フローチャート: 判断 800"/>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802" name="フローチャート: 判断 801"/>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3" name="テキスト ボックス 8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4" name="テキスト ボックス 8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5" name="テキスト ボックス 8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6" name="テキスト ボックス 8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7" name="テキスト ボックス 8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808" name="楕円 807"/>
        <xdr:cNvSpPr/>
      </xdr:nvSpPr>
      <xdr:spPr>
        <a:xfrm>
          <a:off x="22110700" y="1462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10989</xdr:rowOff>
    </xdr:from>
    <xdr:ext cx="469744" cy="259045"/>
    <xdr:sp macro="" textlink="">
      <xdr:nvSpPr>
        <xdr:cNvPr id="809" name="【消防施設】&#10;一人当たり面積該当値テキスト"/>
        <xdr:cNvSpPr txBox="1"/>
      </xdr:nvSpPr>
      <xdr:spPr>
        <a:xfrm>
          <a:off x="22199600" y="1458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56338</xdr:rowOff>
    </xdr:from>
    <xdr:to>
      <xdr:col>112</xdr:col>
      <xdr:colOff>38100</xdr:colOff>
      <xdr:row>85</xdr:row>
      <xdr:rowOff>157938</xdr:rowOff>
    </xdr:to>
    <xdr:sp macro="" textlink="">
      <xdr:nvSpPr>
        <xdr:cNvPr id="810" name="楕円 809"/>
        <xdr:cNvSpPr/>
      </xdr:nvSpPr>
      <xdr:spPr>
        <a:xfrm>
          <a:off x="21272500" y="1462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105308</xdr:rowOff>
    </xdr:from>
    <xdr:to>
      <xdr:col>116</xdr:col>
      <xdr:colOff>63500</xdr:colOff>
      <xdr:row>85</xdr:row>
      <xdr:rowOff>107138</xdr:rowOff>
    </xdr:to>
    <xdr:cxnSp macro="">
      <xdr:nvCxnSpPr>
        <xdr:cNvPr id="811" name="直線コネクタ 810"/>
        <xdr:cNvCxnSpPr/>
      </xdr:nvCxnSpPr>
      <xdr:spPr>
        <a:xfrm flipV="1">
          <a:off x="21323300" y="14678558"/>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71882</xdr:rowOff>
    </xdr:from>
    <xdr:to>
      <xdr:col>107</xdr:col>
      <xdr:colOff>101600</xdr:colOff>
      <xdr:row>86</xdr:row>
      <xdr:rowOff>2032</xdr:rowOff>
    </xdr:to>
    <xdr:sp macro="" textlink="">
      <xdr:nvSpPr>
        <xdr:cNvPr id="812" name="楕円 811"/>
        <xdr:cNvSpPr/>
      </xdr:nvSpPr>
      <xdr:spPr>
        <a:xfrm>
          <a:off x="20383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107138</xdr:rowOff>
    </xdr:from>
    <xdr:to>
      <xdr:col>111</xdr:col>
      <xdr:colOff>177800</xdr:colOff>
      <xdr:row>85</xdr:row>
      <xdr:rowOff>122682</xdr:rowOff>
    </xdr:to>
    <xdr:cxnSp macro="">
      <xdr:nvCxnSpPr>
        <xdr:cNvPr id="813" name="直線コネクタ 812"/>
        <xdr:cNvCxnSpPr/>
      </xdr:nvCxnSpPr>
      <xdr:spPr>
        <a:xfrm flipV="1">
          <a:off x="20434300" y="14680388"/>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71882</xdr:rowOff>
    </xdr:from>
    <xdr:to>
      <xdr:col>102</xdr:col>
      <xdr:colOff>165100</xdr:colOff>
      <xdr:row>86</xdr:row>
      <xdr:rowOff>2032</xdr:rowOff>
    </xdr:to>
    <xdr:sp macro="" textlink="">
      <xdr:nvSpPr>
        <xdr:cNvPr id="814" name="楕円 813"/>
        <xdr:cNvSpPr/>
      </xdr:nvSpPr>
      <xdr:spPr>
        <a:xfrm>
          <a:off x="19494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122682</xdr:rowOff>
    </xdr:from>
    <xdr:to>
      <xdr:col>107</xdr:col>
      <xdr:colOff>50800</xdr:colOff>
      <xdr:row>85</xdr:row>
      <xdr:rowOff>122682</xdr:rowOff>
    </xdr:to>
    <xdr:cxnSp macro="">
      <xdr:nvCxnSpPr>
        <xdr:cNvPr id="815" name="直線コネクタ 814"/>
        <xdr:cNvCxnSpPr/>
      </xdr:nvCxnSpPr>
      <xdr:spPr>
        <a:xfrm>
          <a:off x="19545300" y="1469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74625</xdr:rowOff>
    </xdr:from>
    <xdr:to>
      <xdr:col>98</xdr:col>
      <xdr:colOff>38100</xdr:colOff>
      <xdr:row>86</xdr:row>
      <xdr:rowOff>4775</xdr:rowOff>
    </xdr:to>
    <xdr:sp macro="" textlink="">
      <xdr:nvSpPr>
        <xdr:cNvPr id="816" name="楕円 815"/>
        <xdr:cNvSpPr/>
      </xdr:nvSpPr>
      <xdr:spPr>
        <a:xfrm>
          <a:off x="186055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122682</xdr:rowOff>
    </xdr:from>
    <xdr:to>
      <xdr:col>102</xdr:col>
      <xdr:colOff>114300</xdr:colOff>
      <xdr:row>85</xdr:row>
      <xdr:rowOff>125425</xdr:rowOff>
    </xdr:to>
    <xdr:cxnSp macro="">
      <xdr:nvCxnSpPr>
        <xdr:cNvPr id="817" name="直線コネクタ 816"/>
        <xdr:cNvCxnSpPr/>
      </xdr:nvCxnSpPr>
      <xdr:spPr>
        <a:xfrm flipV="1">
          <a:off x="18656300" y="1469593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818"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819"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820"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821"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149065</xdr:rowOff>
    </xdr:from>
    <xdr:ext cx="469744" cy="259045"/>
    <xdr:sp macro="" textlink="">
      <xdr:nvSpPr>
        <xdr:cNvPr id="822" name="n_1mainValue【消防施設】&#10;一人当たり面積"/>
        <xdr:cNvSpPr txBox="1"/>
      </xdr:nvSpPr>
      <xdr:spPr>
        <a:xfrm>
          <a:off x="21075727" y="1472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164609</xdr:rowOff>
    </xdr:from>
    <xdr:ext cx="469744" cy="259045"/>
    <xdr:sp macro="" textlink="">
      <xdr:nvSpPr>
        <xdr:cNvPr id="823" name="n_2mainValue【消防施設】&#10;一人当たり面積"/>
        <xdr:cNvSpPr txBox="1"/>
      </xdr:nvSpPr>
      <xdr:spPr>
        <a:xfrm>
          <a:off x="20199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164609</xdr:rowOff>
    </xdr:from>
    <xdr:ext cx="469744" cy="259045"/>
    <xdr:sp macro="" textlink="">
      <xdr:nvSpPr>
        <xdr:cNvPr id="824" name="n_3mainValue【消防施設】&#10;一人当たり面積"/>
        <xdr:cNvSpPr txBox="1"/>
      </xdr:nvSpPr>
      <xdr:spPr>
        <a:xfrm>
          <a:off x="19310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167352</xdr:rowOff>
    </xdr:from>
    <xdr:ext cx="469744" cy="259045"/>
    <xdr:sp macro="" textlink="">
      <xdr:nvSpPr>
        <xdr:cNvPr id="825" name="n_4mainValue【消防施設】&#10;一人当たり面積"/>
        <xdr:cNvSpPr txBox="1"/>
      </xdr:nvSpPr>
      <xdr:spPr>
        <a:xfrm>
          <a:off x="18421427" y="1474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6" name="正方形/長方形 8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7" name="正方形/長方形 8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8" name="正方形/長方形 8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9" name="正方形/長方形 8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0" name="正方形/長方形 8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1" name="正方形/長方形 8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2" name="正方形/長方形 8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3" name="正方形/長方形 8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4" name="テキスト ボックス 8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5" name="直線コネクタ 8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6" name="テキスト ボックス 83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7" name="直線コネクタ 8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8" name="テキスト ボックス 83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9" name="直線コネクタ 8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0" name="テキスト ボックス 8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1" name="直線コネクタ 8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2" name="テキスト ボックス 8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3" name="直線コネクタ 8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4" name="テキスト ボックス 8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5" name="直線コネクタ 8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6" name="テキスト ボックス 8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7" name="直線コネクタ 8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8" name="テキスト ボックス 84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51" name="直線コネクタ 850"/>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3" name="直線コネクタ 85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54"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55" name="直線コネクタ 854"/>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56"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57" name="フローチャート: 判断 856"/>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58" name="フローチャート: 判断 857"/>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59" name="フローチャート: 判断 858"/>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60" name="フローチャート: 判断 859"/>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61" name="フローチャート: 判断 860"/>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90714</xdr:rowOff>
    </xdr:from>
    <xdr:to>
      <xdr:col>85</xdr:col>
      <xdr:colOff>177800</xdr:colOff>
      <xdr:row>105</xdr:row>
      <xdr:rowOff>20864</xdr:rowOff>
    </xdr:to>
    <xdr:sp macro="" textlink="">
      <xdr:nvSpPr>
        <xdr:cNvPr id="867" name="楕円 866"/>
        <xdr:cNvSpPr/>
      </xdr:nvSpPr>
      <xdr:spPr>
        <a:xfrm>
          <a:off x="162687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69141</xdr:rowOff>
    </xdr:from>
    <xdr:ext cx="405111" cy="259045"/>
    <xdr:sp macro="" textlink="">
      <xdr:nvSpPr>
        <xdr:cNvPr id="868" name="【庁舎】&#10;有形固定資産減価償却率該当値テキスト"/>
        <xdr:cNvSpPr txBox="1"/>
      </xdr:nvSpPr>
      <xdr:spPr>
        <a:xfrm>
          <a:off x="16357600" y="1789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54792</xdr:rowOff>
    </xdr:from>
    <xdr:to>
      <xdr:col>81</xdr:col>
      <xdr:colOff>101600</xdr:colOff>
      <xdr:row>104</xdr:row>
      <xdr:rowOff>156392</xdr:rowOff>
    </xdr:to>
    <xdr:sp macro="" textlink="">
      <xdr:nvSpPr>
        <xdr:cNvPr id="869" name="楕円 868"/>
        <xdr:cNvSpPr/>
      </xdr:nvSpPr>
      <xdr:spPr>
        <a:xfrm>
          <a:off x="15430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105592</xdr:rowOff>
    </xdr:from>
    <xdr:to>
      <xdr:col>85</xdr:col>
      <xdr:colOff>127000</xdr:colOff>
      <xdr:row>104</xdr:row>
      <xdr:rowOff>141514</xdr:rowOff>
    </xdr:to>
    <xdr:cxnSp macro="">
      <xdr:nvCxnSpPr>
        <xdr:cNvPr id="870" name="直線コネクタ 869"/>
        <xdr:cNvCxnSpPr/>
      </xdr:nvCxnSpPr>
      <xdr:spPr>
        <a:xfrm>
          <a:off x="15481300" y="1793639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28666</xdr:rowOff>
    </xdr:from>
    <xdr:to>
      <xdr:col>76</xdr:col>
      <xdr:colOff>165100</xdr:colOff>
      <xdr:row>104</xdr:row>
      <xdr:rowOff>130266</xdr:rowOff>
    </xdr:to>
    <xdr:sp macro="" textlink="">
      <xdr:nvSpPr>
        <xdr:cNvPr id="871" name="楕円 870"/>
        <xdr:cNvSpPr/>
      </xdr:nvSpPr>
      <xdr:spPr>
        <a:xfrm>
          <a:off x="14541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79466</xdr:rowOff>
    </xdr:from>
    <xdr:to>
      <xdr:col>81</xdr:col>
      <xdr:colOff>50800</xdr:colOff>
      <xdr:row>104</xdr:row>
      <xdr:rowOff>105592</xdr:rowOff>
    </xdr:to>
    <xdr:cxnSp macro="">
      <xdr:nvCxnSpPr>
        <xdr:cNvPr id="872" name="直線コネクタ 871"/>
        <xdr:cNvCxnSpPr/>
      </xdr:nvCxnSpPr>
      <xdr:spPr>
        <a:xfrm>
          <a:off x="14592300" y="1791026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873" name="楕円 872"/>
        <xdr:cNvSpPr/>
      </xdr:nvSpPr>
      <xdr:spPr>
        <a:xfrm>
          <a:off x="13652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41911</xdr:rowOff>
    </xdr:from>
    <xdr:to>
      <xdr:col>76</xdr:col>
      <xdr:colOff>114300</xdr:colOff>
      <xdr:row>104</xdr:row>
      <xdr:rowOff>79466</xdr:rowOff>
    </xdr:to>
    <xdr:cxnSp macro="">
      <xdr:nvCxnSpPr>
        <xdr:cNvPr id="874" name="直線コネクタ 873"/>
        <xdr:cNvCxnSpPr/>
      </xdr:nvCxnSpPr>
      <xdr:spPr>
        <a:xfrm>
          <a:off x="13703300" y="1787271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61323</xdr:rowOff>
    </xdr:from>
    <xdr:to>
      <xdr:col>67</xdr:col>
      <xdr:colOff>101600</xdr:colOff>
      <xdr:row>106</xdr:row>
      <xdr:rowOff>162923</xdr:rowOff>
    </xdr:to>
    <xdr:sp macro="" textlink="">
      <xdr:nvSpPr>
        <xdr:cNvPr id="875" name="楕円 874"/>
        <xdr:cNvSpPr/>
      </xdr:nvSpPr>
      <xdr:spPr>
        <a:xfrm>
          <a:off x="12763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41911</xdr:rowOff>
    </xdr:from>
    <xdr:to>
      <xdr:col>71</xdr:col>
      <xdr:colOff>177800</xdr:colOff>
      <xdr:row>106</xdr:row>
      <xdr:rowOff>112123</xdr:rowOff>
    </xdr:to>
    <xdr:cxnSp macro="">
      <xdr:nvCxnSpPr>
        <xdr:cNvPr id="876" name="直線コネクタ 875"/>
        <xdr:cNvCxnSpPr/>
      </xdr:nvCxnSpPr>
      <xdr:spPr>
        <a:xfrm flipV="1">
          <a:off x="12814300" y="17872711"/>
          <a:ext cx="889000" cy="4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77"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878" name="n_2aveValue【庁舎】&#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879" name="n_3aveValue【庁舎】&#10;有形固定資産減価償却率"/>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80"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1469</xdr:rowOff>
    </xdr:from>
    <xdr:ext cx="405111" cy="259045"/>
    <xdr:sp macro="" textlink="">
      <xdr:nvSpPr>
        <xdr:cNvPr id="881" name="n_1mainValue【庁舎】&#10;有形固定資産減価償却率"/>
        <xdr:cNvSpPr txBox="1"/>
      </xdr:nvSpPr>
      <xdr:spPr>
        <a:xfrm>
          <a:off x="152660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146793</xdr:rowOff>
    </xdr:from>
    <xdr:ext cx="405111" cy="259045"/>
    <xdr:sp macro="" textlink="">
      <xdr:nvSpPr>
        <xdr:cNvPr id="882" name="n_2mainValue【庁舎】&#10;有形固定資産減価償却率"/>
        <xdr:cNvSpPr txBox="1"/>
      </xdr:nvSpPr>
      <xdr:spPr>
        <a:xfrm>
          <a:off x="14389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109238</xdr:rowOff>
    </xdr:from>
    <xdr:ext cx="405111" cy="259045"/>
    <xdr:sp macro="" textlink="">
      <xdr:nvSpPr>
        <xdr:cNvPr id="883" name="n_3mainValue【庁舎】&#10;有形固定資産減価償却率"/>
        <xdr:cNvSpPr txBox="1"/>
      </xdr:nvSpPr>
      <xdr:spPr>
        <a:xfrm>
          <a:off x="13500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154050</xdr:rowOff>
    </xdr:from>
    <xdr:ext cx="405111" cy="259045"/>
    <xdr:sp macro="" textlink="">
      <xdr:nvSpPr>
        <xdr:cNvPr id="884" name="n_4mainValue【庁舎】&#10;有形固定資産減価償却率"/>
        <xdr:cNvSpPr txBox="1"/>
      </xdr:nvSpPr>
      <xdr:spPr>
        <a:xfrm>
          <a:off x="12611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5" name="直線コネクタ 89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6" name="テキスト ボックス 89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7" name="直線コネクタ 89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8" name="テキスト ボックス 89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9" name="直線コネクタ 89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0" name="テキスト ボックス 89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1" name="直線コネクタ 90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2" name="テキスト ボックス 90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3" name="直線コネクタ 90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4" name="テキスト ボックス 90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5" name="直線コネクタ 90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6" name="テキスト ボックス 90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910" name="直線コネクタ 909"/>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911"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912" name="直線コネクタ 911"/>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913"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914" name="直線コネクタ 913"/>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915" name="【庁舎】&#10;一人当たり面積平均値テキスト"/>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916" name="フローチャート: 判断 915"/>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917" name="フローチャート: 判断 916"/>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918" name="フローチャート: 判断 917"/>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19" name="フローチャート: 判断 918"/>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920" name="フローチャート: 判断 919"/>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926" name="楕円 925"/>
        <xdr:cNvSpPr/>
      </xdr:nvSpPr>
      <xdr:spPr>
        <a:xfrm>
          <a:off x="221107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77306</xdr:rowOff>
    </xdr:from>
    <xdr:ext cx="469744" cy="259045"/>
    <xdr:sp macro="" textlink="">
      <xdr:nvSpPr>
        <xdr:cNvPr id="927" name="【庁舎】&#10;一人当たり面積該当値テキスト"/>
        <xdr:cNvSpPr txBox="1"/>
      </xdr:nvSpPr>
      <xdr:spPr>
        <a:xfrm>
          <a:off x="22199600" y="1807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107043</xdr:rowOff>
    </xdr:from>
    <xdr:to>
      <xdr:col>112</xdr:col>
      <xdr:colOff>38100</xdr:colOff>
      <xdr:row>106</xdr:row>
      <xdr:rowOff>37193</xdr:rowOff>
    </xdr:to>
    <xdr:sp macro="" textlink="">
      <xdr:nvSpPr>
        <xdr:cNvPr id="928" name="楕円 927"/>
        <xdr:cNvSpPr/>
      </xdr:nvSpPr>
      <xdr:spPr>
        <a:xfrm>
          <a:off x="21272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149679</xdr:rowOff>
    </xdr:from>
    <xdr:to>
      <xdr:col>116</xdr:col>
      <xdr:colOff>63500</xdr:colOff>
      <xdr:row>105</xdr:row>
      <xdr:rowOff>157843</xdr:rowOff>
    </xdr:to>
    <xdr:cxnSp macro="">
      <xdr:nvCxnSpPr>
        <xdr:cNvPr id="929" name="直線コネクタ 928"/>
        <xdr:cNvCxnSpPr/>
      </xdr:nvCxnSpPr>
      <xdr:spPr>
        <a:xfrm flipV="1">
          <a:off x="21323300" y="1815192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115207</xdr:rowOff>
    </xdr:from>
    <xdr:to>
      <xdr:col>107</xdr:col>
      <xdr:colOff>101600</xdr:colOff>
      <xdr:row>106</xdr:row>
      <xdr:rowOff>45357</xdr:rowOff>
    </xdr:to>
    <xdr:sp macro="" textlink="">
      <xdr:nvSpPr>
        <xdr:cNvPr id="930" name="楕円 929"/>
        <xdr:cNvSpPr/>
      </xdr:nvSpPr>
      <xdr:spPr>
        <a:xfrm>
          <a:off x="20383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157843</xdr:rowOff>
    </xdr:from>
    <xdr:to>
      <xdr:col>111</xdr:col>
      <xdr:colOff>177800</xdr:colOff>
      <xdr:row>105</xdr:row>
      <xdr:rowOff>166007</xdr:rowOff>
    </xdr:to>
    <xdr:cxnSp macro="">
      <xdr:nvCxnSpPr>
        <xdr:cNvPr id="931" name="直線コネクタ 930"/>
        <xdr:cNvCxnSpPr/>
      </xdr:nvCxnSpPr>
      <xdr:spPr>
        <a:xfrm flipV="1">
          <a:off x="20434300" y="1816009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121738</xdr:rowOff>
    </xdr:from>
    <xdr:to>
      <xdr:col>102</xdr:col>
      <xdr:colOff>165100</xdr:colOff>
      <xdr:row>106</xdr:row>
      <xdr:rowOff>51888</xdr:rowOff>
    </xdr:to>
    <xdr:sp macro="" textlink="">
      <xdr:nvSpPr>
        <xdr:cNvPr id="932" name="楕円 931"/>
        <xdr:cNvSpPr/>
      </xdr:nvSpPr>
      <xdr:spPr>
        <a:xfrm>
          <a:off x="19494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166007</xdr:rowOff>
    </xdr:from>
    <xdr:to>
      <xdr:col>107</xdr:col>
      <xdr:colOff>50800</xdr:colOff>
      <xdr:row>106</xdr:row>
      <xdr:rowOff>1088</xdr:rowOff>
    </xdr:to>
    <xdr:cxnSp macro="">
      <xdr:nvCxnSpPr>
        <xdr:cNvPr id="933" name="直線コネクタ 932"/>
        <xdr:cNvCxnSpPr/>
      </xdr:nvCxnSpPr>
      <xdr:spPr>
        <a:xfrm flipV="1">
          <a:off x="19545300" y="181682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120106</xdr:rowOff>
    </xdr:from>
    <xdr:to>
      <xdr:col>98</xdr:col>
      <xdr:colOff>38100</xdr:colOff>
      <xdr:row>107</xdr:row>
      <xdr:rowOff>50256</xdr:rowOff>
    </xdr:to>
    <xdr:sp macro="" textlink="">
      <xdr:nvSpPr>
        <xdr:cNvPr id="934" name="楕円 933"/>
        <xdr:cNvSpPr/>
      </xdr:nvSpPr>
      <xdr:spPr>
        <a:xfrm>
          <a:off x="18605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1088</xdr:rowOff>
    </xdr:from>
    <xdr:to>
      <xdr:col>102</xdr:col>
      <xdr:colOff>114300</xdr:colOff>
      <xdr:row>106</xdr:row>
      <xdr:rowOff>170906</xdr:rowOff>
    </xdr:to>
    <xdr:cxnSp macro="">
      <xdr:nvCxnSpPr>
        <xdr:cNvPr id="935" name="直線コネクタ 934"/>
        <xdr:cNvCxnSpPr/>
      </xdr:nvCxnSpPr>
      <xdr:spPr>
        <a:xfrm flipV="1">
          <a:off x="18656300" y="18174788"/>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936" name="n_1aveValue【庁舎】&#10;一人当たり面積"/>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937" name="n_2aveValue【庁舎】&#10;一人当たり面積"/>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38"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939" name="n_4aveValue【庁舎】&#10;一人当たり面積"/>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28320</xdr:rowOff>
    </xdr:from>
    <xdr:ext cx="469744" cy="259045"/>
    <xdr:sp macro="" textlink="">
      <xdr:nvSpPr>
        <xdr:cNvPr id="940" name="n_1mainValue【庁舎】&#10;一人当たり面積"/>
        <xdr:cNvSpPr txBox="1"/>
      </xdr:nvSpPr>
      <xdr:spPr>
        <a:xfrm>
          <a:off x="21075727" y="1820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36484</xdr:rowOff>
    </xdr:from>
    <xdr:ext cx="469744" cy="259045"/>
    <xdr:sp macro="" textlink="">
      <xdr:nvSpPr>
        <xdr:cNvPr id="941" name="n_2mainValue【庁舎】&#10;一人当たり面積"/>
        <xdr:cNvSpPr txBox="1"/>
      </xdr:nvSpPr>
      <xdr:spPr>
        <a:xfrm>
          <a:off x="2019942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68415</xdr:rowOff>
    </xdr:from>
    <xdr:ext cx="469744" cy="259045"/>
    <xdr:sp macro="" textlink="">
      <xdr:nvSpPr>
        <xdr:cNvPr id="942" name="n_3mainValue【庁舎】&#10;一人当たり面積"/>
        <xdr:cNvSpPr txBox="1"/>
      </xdr:nvSpPr>
      <xdr:spPr>
        <a:xfrm>
          <a:off x="19310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41383</xdr:rowOff>
    </xdr:from>
    <xdr:ext cx="469744" cy="259045"/>
    <xdr:sp macro="" textlink="">
      <xdr:nvSpPr>
        <xdr:cNvPr id="943" name="n_4mainValue【庁舎】&#10;一人当たり面積"/>
        <xdr:cNvSpPr txBox="1"/>
      </xdr:nvSpPr>
      <xdr:spPr>
        <a:xfrm>
          <a:off x="18421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類似団体の順位等の中で、有形固定資産減価償却率の低さが顕著なものは福祉施設で、大きな動きがあったのは市民会館である。</a:t>
          </a:r>
        </a:p>
        <a:p>
          <a:r>
            <a:rPr kumimoji="1" lang="ja-JP" altLang="en-US" sz="1300">
              <a:latin typeface="ＭＳ Ｐゴシック" panose="020B0600070205080204" pitchFamily="50" charset="-128"/>
              <a:ea typeface="ＭＳ Ｐゴシック" panose="020B0600070205080204" pitchFamily="50" charset="-128"/>
            </a:rPr>
            <a:t>近年は新たな放課後児童クラブ専用施設を整備し、また老朽化した市民会館を令和元年度で解体し、新たな建設に取り組んでいる。</a:t>
          </a:r>
        </a:p>
        <a:p>
          <a:r>
            <a:rPr kumimoji="1" lang="ja-JP" altLang="en-US" sz="1300">
              <a:latin typeface="ＭＳ Ｐゴシック" panose="020B0600070205080204" pitchFamily="50" charset="-128"/>
              <a:ea typeface="ＭＳ Ｐゴシック" panose="020B0600070205080204" pitchFamily="50" charset="-128"/>
            </a:rPr>
            <a:t>逆に高さが顕著なものは体育館・ﾌﾟｰﾙである。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教育関係施設は、計画的な大規模改修や予防保全・事後保全での改修に取り組みながら長寿命化に取り組んでいるところである。</a:t>
          </a:r>
        </a:p>
        <a:p>
          <a:r>
            <a:rPr kumimoji="1" lang="ja-JP" altLang="en-US" sz="1300">
              <a:latin typeface="ＭＳ Ｐゴシック" panose="020B0600070205080204" pitchFamily="50" charset="-128"/>
              <a:ea typeface="ＭＳ Ｐゴシック" panose="020B0600070205080204" pitchFamily="50" charset="-128"/>
            </a:rPr>
            <a:t>消防施設のうち常備消防施設は計画的な更新が行われているが、非常備消防施設は老朽化が進んでいる状況であり、今後修繕により対応することとしている。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28,964
28,805
112.12
15,145,409
14,844,285
263,333
7,137,323
11,204,896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年度から前年比</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ポイントずつ微増し、年度別に見ても類似団体内平均値を上回る状況で推移している。</a:t>
          </a:r>
          <a:endParaRPr lang="ja-JP" altLang="ja-JP" sz="1400">
            <a:effectLst/>
          </a:endParaRPr>
        </a:p>
        <a:p>
          <a:r>
            <a:rPr kumimoji="1" lang="ja-JP" altLang="ja-JP" sz="1100">
              <a:solidFill>
                <a:schemeClr val="dk1"/>
              </a:solidFill>
              <a:effectLst/>
              <a:latin typeface="+mn-lt"/>
              <a:ea typeface="+mn-ea"/>
              <a:cs typeface="+mn-cs"/>
            </a:rPr>
            <a:t>　佐賀県平均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、今後も歳出抑制を図るとともに、自主財源の確保に努める。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45508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65617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85725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106485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経常収支比率については、前年度比</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ポイント増となり、</a:t>
          </a:r>
          <a:r>
            <a:rPr kumimoji="1" lang="ja-JP" altLang="ja-JP" sz="1100">
              <a:solidFill>
                <a:schemeClr val="dk1"/>
              </a:solidFill>
              <a:effectLst/>
              <a:latin typeface="+mn-lt"/>
              <a:ea typeface="+mn-ea"/>
              <a:cs typeface="+mn-cs"/>
            </a:rPr>
            <a:t>類似団体内平均値及び佐賀県平均を上回って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前年度比増の要因としては、一部事務組合負担金（補助費）や公債費といった歳出一般財源の増によるところが大きい。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今後も扶助費や公債費の増が見込まれるため、事業の適正化を図りながら経常経費の圧縮に努める。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142603</xdr:rowOff>
    </xdr:from>
    <xdr:to>
      <xdr:col>23</xdr:col>
      <xdr:colOff>133350</xdr:colOff>
      <xdr:row>61</xdr:row>
      <xdr:rowOff>22860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42960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111578</xdr:rowOff>
    </xdr:from>
    <xdr:to>
      <xdr:col>19</xdr:col>
      <xdr:colOff>133350</xdr:colOff>
      <xdr:row>60</xdr:row>
      <xdr:rowOff>142603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985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56424</xdr:rowOff>
    </xdr:from>
    <xdr:to>
      <xdr:col>15</xdr:col>
      <xdr:colOff>82550</xdr:colOff>
      <xdr:row>60</xdr:row>
      <xdr:rowOff>111578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43424"/>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96883</xdr:rowOff>
    </xdr:from>
    <xdr:to>
      <xdr:col>11</xdr:col>
      <xdr:colOff>31750</xdr:colOff>
      <xdr:row>60</xdr:row>
      <xdr:rowOff>56424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12433"/>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115587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0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91803</xdr:rowOff>
    </xdr:from>
    <xdr:to>
      <xdr:col>19</xdr:col>
      <xdr:colOff>184150</xdr:colOff>
      <xdr:row>61</xdr:row>
      <xdr:rowOff>21953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6730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65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60778</xdr:rowOff>
    </xdr:from>
    <xdr:to>
      <xdr:col>15</xdr:col>
      <xdr:colOff>133350</xdr:colOff>
      <xdr:row>60</xdr:row>
      <xdr:rowOff>162378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147155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5624</xdr:rowOff>
    </xdr:from>
    <xdr:to>
      <xdr:col>11</xdr:col>
      <xdr:colOff>82550</xdr:colOff>
      <xdr:row>60</xdr:row>
      <xdr:rowOff>107224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92001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46083</xdr:rowOff>
    </xdr:from>
    <xdr:to>
      <xdr:col>7</xdr:col>
      <xdr:colOff>31750</xdr:colOff>
      <xdr:row>59</xdr:row>
      <xdr:rowOff>147683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157860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[131,461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前年度と比較すると</a:t>
          </a:r>
          <a:r>
            <a:rPr kumimoji="1" lang="en-US" altLang="ja-JP" sz="1100">
              <a:solidFill>
                <a:schemeClr val="dk1"/>
              </a:solidFill>
              <a:effectLst/>
              <a:latin typeface="+mn-lt"/>
              <a:ea typeface="+mn-ea"/>
              <a:cs typeface="+mn-cs"/>
            </a:rPr>
            <a:t>5,633</a:t>
          </a:r>
          <a:r>
            <a:rPr kumimoji="1" lang="ja-JP" altLang="ja-JP" sz="1100">
              <a:solidFill>
                <a:schemeClr val="dk1"/>
              </a:solidFill>
              <a:effectLst/>
              <a:latin typeface="+mn-lt"/>
              <a:ea typeface="+mn-ea"/>
              <a:cs typeface="+mn-cs"/>
            </a:rPr>
            <a:t>円の増となり、主な要因として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プレミアム商品券発行事業や</a:t>
          </a:r>
          <a:r>
            <a:rPr kumimoji="1" lang="ja-JP" altLang="ja-JP" sz="1100">
              <a:solidFill>
                <a:schemeClr val="dk1"/>
              </a:solidFill>
              <a:effectLst/>
              <a:latin typeface="+mn-lt"/>
              <a:ea typeface="+mn-ea"/>
              <a:cs typeface="+mn-cs"/>
            </a:rPr>
            <a:t>ふるさと納税件数の伸びに伴う関係経費の増）が挙げられる。</a:t>
          </a:r>
          <a:endParaRPr lang="ja-JP" altLang="ja-JP" sz="1400">
            <a:effectLst/>
          </a:endParaRPr>
        </a:p>
        <a:p>
          <a:r>
            <a:rPr kumimoji="1" lang="ja-JP" altLang="ja-JP" sz="1100">
              <a:solidFill>
                <a:schemeClr val="dk1"/>
              </a:solidFill>
              <a:effectLst/>
              <a:latin typeface="+mn-lt"/>
              <a:ea typeface="+mn-ea"/>
              <a:cs typeface="+mn-cs"/>
            </a:rPr>
            <a:t>　なお、類似団体内平均値及び佐賀県平均を下回り、適正な値で推移しているが、この水準を今後も維持できるよう効率的な行政運営に努める。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17089</xdr:rowOff>
    </xdr:from>
    <xdr:to>
      <xdr:col>23</xdr:col>
      <xdr:colOff>133350</xdr:colOff>
      <xdr:row>81</xdr:row>
      <xdr:rowOff>39742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04539"/>
          <a:ext cx="838200" cy="2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162489</xdr:rowOff>
    </xdr:from>
    <xdr:to>
      <xdr:col>19</xdr:col>
      <xdr:colOff>133350</xdr:colOff>
      <xdr:row>81</xdr:row>
      <xdr:rowOff>17089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78489"/>
          <a:ext cx="889000" cy="2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152143</xdr:rowOff>
    </xdr:from>
    <xdr:to>
      <xdr:col>15</xdr:col>
      <xdr:colOff>82550</xdr:colOff>
      <xdr:row>80</xdr:row>
      <xdr:rowOff>162489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68143"/>
          <a:ext cx="889000" cy="1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131776</xdr:rowOff>
    </xdr:from>
    <xdr:to>
      <xdr:col>11</xdr:col>
      <xdr:colOff>31750</xdr:colOff>
      <xdr:row>80</xdr:row>
      <xdr:rowOff>152143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47776"/>
          <a:ext cx="889000" cy="2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160392</xdr:rowOff>
    </xdr:from>
    <xdr:to>
      <xdr:col>23</xdr:col>
      <xdr:colOff>184150</xdr:colOff>
      <xdr:row>81</xdr:row>
      <xdr:rowOff>90542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5469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7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137739</xdr:rowOff>
    </xdr:from>
    <xdr:to>
      <xdr:col>19</xdr:col>
      <xdr:colOff>184150</xdr:colOff>
      <xdr:row>81</xdr:row>
      <xdr:rowOff>67889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5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78066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22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111689</xdr:rowOff>
    </xdr:from>
    <xdr:to>
      <xdr:col>15</xdr:col>
      <xdr:colOff>133350</xdr:colOff>
      <xdr:row>81</xdr:row>
      <xdr:rowOff>41839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2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52016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9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101343</xdr:rowOff>
    </xdr:from>
    <xdr:to>
      <xdr:col>11</xdr:col>
      <xdr:colOff>82550</xdr:colOff>
      <xdr:row>81</xdr:row>
      <xdr:rowOff>31493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1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41670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8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80976</xdr:rowOff>
    </xdr:from>
    <xdr:to>
      <xdr:col>7</xdr:col>
      <xdr:colOff>31750</xdr:colOff>
      <xdr:row>81</xdr:row>
      <xdr:rowOff>11126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21303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6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全国市平均は下回っているものの、類似団体内平均値より高く推移しているため、今後も国や他自治体、民間企業等の給与を考慮しながら、人件費の抑制を図るとともに、給与水準の適正化に努める。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86</xdr:row>
      <xdr:rowOff>155222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886516"/>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86</xdr:row>
      <xdr:rowOff>141816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8865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86</xdr:row>
      <xdr:rowOff>155222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8865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155222</xdr:rowOff>
    </xdr:from>
    <xdr:to>
      <xdr:col>68</xdr:col>
      <xdr:colOff>152400</xdr:colOff>
      <xdr:row>87</xdr:row>
      <xdr:rowOff>37395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999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104422</xdr:rowOff>
    </xdr:from>
    <xdr:to>
      <xdr:col>81</xdr:col>
      <xdr:colOff>95250</xdr:colOff>
      <xdr:row>87</xdr:row>
      <xdr:rowOff>34572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76499</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2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104422</xdr:rowOff>
    </xdr:from>
    <xdr:to>
      <xdr:col>68</xdr:col>
      <xdr:colOff>203200</xdr:colOff>
      <xdr:row>87</xdr:row>
      <xdr:rowOff>34572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19349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行財政改革プランに基づいた定員管理により、類似団体内平均値及び佐賀県平均を大きく下回る値で推移しており、今後も職員の資質向上を図りながら適正な定員管理に努める。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88598</xdr:rowOff>
    </xdr:from>
    <xdr:to>
      <xdr:col>81</xdr:col>
      <xdr:colOff>44450</xdr:colOff>
      <xdr:row>60</xdr:row>
      <xdr:rowOff>90896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75598"/>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79405</xdr:rowOff>
    </xdr:from>
    <xdr:to>
      <xdr:col>77</xdr:col>
      <xdr:colOff>44450</xdr:colOff>
      <xdr:row>60</xdr:row>
      <xdr:rowOff>88598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66405"/>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65617</xdr:rowOff>
    </xdr:from>
    <xdr:to>
      <xdr:col>72</xdr:col>
      <xdr:colOff>203200</xdr:colOff>
      <xdr:row>60</xdr:row>
      <xdr:rowOff>79405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5261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65617</xdr:rowOff>
    </xdr:from>
    <xdr:to>
      <xdr:col>68</xdr:col>
      <xdr:colOff>152400</xdr:colOff>
      <xdr:row>60</xdr:row>
      <xdr:rowOff>69064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35261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40096</xdr:rowOff>
    </xdr:from>
    <xdr:to>
      <xdr:col>81</xdr:col>
      <xdr:colOff>95250</xdr:colOff>
      <xdr:row>60</xdr:row>
      <xdr:rowOff>141696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56623</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7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37798</xdr:rowOff>
    </xdr:from>
    <xdr:to>
      <xdr:col>77</xdr:col>
      <xdr:colOff>95250</xdr:colOff>
      <xdr:row>60</xdr:row>
      <xdr:rowOff>139398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149575</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9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28605</xdr:rowOff>
    </xdr:from>
    <xdr:to>
      <xdr:col>73</xdr:col>
      <xdr:colOff>44450</xdr:colOff>
      <xdr:row>60</xdr:row>
      <xdr:rowOff>130205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140382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8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14817</xdr:rowOff>
    </xdr:from>
    <xdr:to>
      <xdr:col>68</xdr:col>
      <xdr:colOff>203200</xdr:colOff>
      <xdr:row>60</xdr:row>
      <xdr:rowOff>116417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126594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18264</xdr:rowOff>
    </xdr:from>
    <xdr:to>
      <xdr:col>64</xdr:col>
      <xdr:colOff>152400</xdr:colOff>
      <xdr:row>60</xdr:row>
      <xdr:rowOff>119864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130041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7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年度に実施した行財政改革大綱において投資事業及び地方債発行を抑制したことで元利償還金が減少</a:t>
          </a:r>
          <a:r>
            <a:rPr kumimoji="1" lang="ja-JP" altLang="en-US" sz="1100">
              <a:solidFill>
                <a:schemeClr val="dk1"/>
              </a:solidFill>
              <a:effectLst/>
              <a:latin typeface="+mn-lt"/>
              <a:ea typeface="+mn-ea"/>
              <a:cs typeface="+mn-cs"/>
            </a:rPr>
            <a:t>していたが、近年の大型投資事業による地方債の償還開始に伴い、前年度比</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ポイント増となっている。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145203</xdr:rowOff>
    </xdr:from>
    <xdr:to>
      <xdr:col>81</xdr:col>
      <xdr:colOff>44450</xdr:colOff>
      <xdr:row>36</xdr:row>
      <xdr:rowOff>167322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317403"/>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135149</xdr:rowOff>
    </xdr:from>
    <xdr:to>
      <xdr:col>77</xdr:col>
      <xdr:colOff>44450</xdr:colOff>
      <xdr:row>36</xdr:row>
      <xdr:rowOff>145203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30734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135149</xdr:rowOff>
    </xdr:from>
    <xdr:to>
      <xdr:col>72</xdr:col>
      <xdr:colOff>203200</xdr:colOff>
      <xdr:row>36</xdr:row>
      <xdr:rowOff>149225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30734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149225</xdr:rowOff>
    </xdr:from>
    <xdr:to>
      <xdr:col>68</xdr:col>
      <xdr:colOff>152400</xdr:colOff>
      <xdr:row>36</xdr:row>
      <xdr:rowOff>169333</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3214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116522</xdr:rowOff>
    </xdr:from>
    <xdr:to>
      <xdr:col>81</xdr:col>
      <xdr:colOff>95250</xdr:colOff>
      <xdr:row>37</xdr:row>
      <xdr:rowOff>46672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133049</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13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94403</xdr:rowOff>
    </xdr:from>
    <xdr:to>
      <xdr:col>77</xdr:col>
      <xdr:colOff>95250</xdr:colOff>
      <xdr:row>37</xdr:row>
      <xdr:rowOff>24553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34730</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03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84349</xdr:rowOff>
    </xdr:from>
    <xdr:to>
      <xdr:col>73</xdr:col>
      <xdr:colOff>44450</xdr:colOff>
      <xdr:row>37</xdr:row>
      <xdr:rowOff>14499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24676</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0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98425</xdr:rowOff>
    </xdr:from>
    <xdr:to>
      <xdr:col>68</xdr:col>
      <xdr:colOff>203200</xdr:colOff>
      <xdr:row>37</xdr:row>
      <xdr:rowOff>28575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38752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118533</xdr:rowOff>
    </xdr:from>
    <xdr:to>
      <xdr:col>64</xdr:col>
      <xdr:colOff>152400</xdr:colOff>
      <xdr:row>37</xdr:row>
      <xdr:rowOff>48683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58860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地方債現在高の増などが影響し、</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ポイント増となった。</a:t>
          </a:r>
          <a:r>
            <a:rPr kumimoji="1" lang="ja-JP" altLang="ja-JP" sz="1100">
              <a:solidFill>
                <a:schemeClr val="dk1"/>
              </a:solidFill>
              <a:effectLst/>
              <a:latin typeface="+mn-lt"/>
              <a:ea typeface="+mn-ea"/>
              <a:cs typeface="+mn-cs"/>
            </a:rPr>
            <a:t>今後も大型投資事業が控えており、地方債残高の増や、基金取り崩しに伴う充当可能財源の減が見込まれるため、計画的な事業実施や地方債の発行抑制など、将来世代に負担を先送りにしない財政運営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18373</xdr:rowOff>
    </xdr:from>
    <xdr:to>
      <xdr:col>81</xdr:col>
      <xdr:colOff>44450</xdr:colOff>
      <xdr:row>16</xdr:row>
      <xdr:rowOff>20786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761573"/>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18373</xdr:rowOff>
    </xdr:from>
    <xdr:to>
      <xdr:col>77</xdr:col>
      <xdr:colOff>44450</xdr:colOff>
      <xdr:row>16</xdr:row>
      <xdr:rowOff>18373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7615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171323</xdr:rowOff>
    </xdr:from>
    <xdr:to>
      <xdr:col>72</xdr:col>
      <xdr:colOff>203200</xdr:colOff>
      <xdr:row>16</xdr:row>
      <xdr:rowOff>18373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743073"/>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76010</xdr:rowOff>
    </xdr:from>
    <xdr:to>
      <xdr:col>68</xdr:col>
      <xdr:colOff>152400</xdr:colOff>
      <xdr:row>15</xdr:row>
      <xdr:rowOff>171323</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2647760"/>
          <a:ext cx="889000" cy="9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141436</xdr:rowOff>
    </xdr:from>
    <xdr:to>
      <xdr:col>81</xdr:col>
      <xdr:colOff>95250</xdr:colOff>
      <xdr:row>16</xdr:row>
      <xdr:rowOff>71586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7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113513</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139023</xdr:rowOff>
    </xdr:from>
    <xdr:to>
      <xdr:col>77</xdr:col>
      <xdr:colOff>95250</xdr:colOff>
      <xdr:row>16</xdr:row>
      <xdr:rowOff>69173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53950</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797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139023</xdr:rowOff>
    </xdr:from>
    <xdr:to>
      <xdr:col>73</xdr:col>
      <xdr:colOff>44450</xdr:colOff>
      <xdr:row>16</xdr:row>
      <xdr:rowOff>69173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53950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120523</xdr:rowOff>
    </xdr:from>
    <xdr:to>
      <xdr:col>68</xdr:col>
      <xdr:colOff>203200</xdr:colOff>
      <xdr:row>16</xdr:row>
      <xdr:rowOff>50673</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69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35450</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77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25210</xdr:rowOff>
    </xdr:from>
    <xdr:to>
      <xdr:col>64</xdr:col>
      <xdr:colOff>152400</xdr:colOff>
      <xdr:row>15</xdr:row>
      <xdr:rowOff>126810</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59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111587</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6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28,964
28,805
112.12
15,145,409
14,844,285
263,333
7,137,323
11,204,896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退職者の減に伴う退職金の減により、前年度比</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ポイント減で類似団体、佐賀県平均を下回る値となっている。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は会計年度職員任用制度</a:t>
          </a:r>
          <a:r>
            <a:rPr kumimoji="1" lang="ja-JP" altLang="ja-JP" sz="1100">
              <a:solidFill>
                <a:schemeClr val="dk1"/>
              </a:solidFill>
              <a:effectLst/>
              <a:latin typeface="+mn-lt"/>
              <a:ea typeface="+mn-ea"/>
              <a:cs typeface="+mn-cs"/>
            </a:rPr>
            <a:t>の導入に伴い、人件費の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が見込まれるため、更なる抑制に努める。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37</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839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37</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7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157480</xdr:rowOff>
    </xdr:from>
    <xdr:to>
      <xdr:col>15</xdr:col>
      <xdr:colOff>98425</xdr:colOff>
      <xdr:row>37</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2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230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前年度と比較すると</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減となった。</a:t>
          </a:r>
          <a:r>
            <a:rPr kumimoji="1" lang="ja-JP" altLang="ja-JP" sz="1100">
              <a:solidFill>
                <a:schemeClr val="dk1"/>
              </a:solidFill>
              <a:effectLst/>
              <a:latin typeface="+mn-lt"/>
              <a:ea typeface="+mn-ea"/>
              <a:cs typeface="+mn-cs"/>
            </a:rPr>
            <a:t>主な要因</a:t>
          </a:r>
          <a:r>
            <a:rPr kumimoji="1" lang="ja-JP" altLang="en-US" sz="1100">
              <a:solidFill>
                <a:schemeClr val="dk1"/>
              </a:solidFill>
              <a:effectLst/>
              <a:latin typeface="+mn-lt"/>
              <a:ea typeface="+mn-ea"/>
              <a:cs typeface="+mn-cs"/>
            </a:rPr>
            <a:t>は、市民会館建替えに</a:t>
          </a:r>
          <a:r>
            <a:rPr kumimoji="1" lang="ja-JP" altLang="ja-JP" sz="1100">
              <a:solidFill>
                <a:schemeClr val="dk1"/>
              </a:solidFill>
              <a:effectLst/>
              <a:latin typeface="+mn-lt"/>
              <a:ea typeface="+mn-ea"/>
              <a:cs typeface="+mn-cs"/>
            </a:rPr>
            <a:t>伴う</a:t>
          </a:r>
          <a:r>
            <a:rPr kumimoji="1" lang="ja-JP" altLang="en-US" sz="1100">
              <a:solidFill>
                <a:schemeClr val="dk1"/>
              </a:solidFill>
              <a:effectLst/>
              <a:latin typeface="+mn-lt"/>
              <a:ea typeface="+mn-ea"/>
              <a:cs typeface="+mn-cs"/>
            </a:rPr>
            <a:t>同施設指定管理委託料の減など</a:t>
          </a:r>
          <a:r>
            <a:rPr kumimoji="1" lang="ja-JP" altLang="ja-JP" sz="1100">
              <a:solidFill>
                <a:schemeClr val="dk1"/>
              </a:solidFill>
              <a:effectLst/>
              <a:latin typeface="+mn-lt"/>
              <a:ea typeface="+mn-ea"/>
              <a:cs typeface="+mn-cs"/>
            </a:rPr>
            <a:t>が挙げられる。</a:t>
          </a:r>
          <a:endParaRPr lang="ja-JP" altLang="ja-JP" sz="1400">
            <a:effectLst/>
          </a:endParaRPr>
        </a:p>
        <a:p>
          <a:r>
            <a:rPr kumimoji="1" lang="ja-JP" altLang="ja-JP" sz="1100">
              <a:solidFill>
                <a:schemeClr val="dk1"/>
              </a:solidFill>
              <a:effectLst/>
              <a:latin typeface="+mn-lt"/>
              <a:ea typeface="+mn-ea"/>
              <a:cs typeface="+mn-cs"/>
            </a:rPr>
            <a:t>　近年は、</a:t>
          </a:r>
          <a:r>
            <a:rPr kumimoji="1" lang="ja-JP" altLang="en-US" sz="1100">
              <a:solidFill>
                <a:schemeClr val="dk1"/>
              </a:solidFill>
              <a:effectLst/>
              <a:latin typeface="+mn-lt"/>
              <a:ea typeface="+mn-ea"/>
              <a:cs typeface="+mn-cs"/>
            </a:rPr>
            <a:t>新規</a:t>
          </a:r>
          <a:r>
            <a:rPr kumimoji="1" lang="ja-JP" altLang="ja-JP" sz="1100">
              <a:solidFill>
                <a:schemeClr val="dk1"/>
              </a:solidFill>
              <a:effectLst/>
              <a:latin typeface="+mn-lt"/>
              <a:ea typeface="+mn-ea"/>
              <a:cs typeface="+mn-cs"/>
            </a:rPr>
            <a:t>施設</a:t>
          </a:r>
          <a:r>
            <a:rPr kumimoji="1" lang="ja-JP" altLang="en-US" sz="1100">
              <a:solidFill>
                <a:schemeClr val="dk1"/>
              </a:solidFill>
              <a:effectLst/>
              <a:latin typeface="+mn-lt"/>
              <a:ea typeface="+mn-ea"/>
              <a:cs typeface="+mn-cs"/>
            </a:rPr>
            <a:t>の維持管理経費や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放課後児童クラブ数の増などにより</a:t>
          </a:r>
          <a:r>
            <a:rPr kumimoji="1" lang="ja-JP" altLang="ja-JP" sz="1100">
              <a:solidFill>
                <a:schemeClr val="dk1"/>
              </a:solidFill>
              <a:effectLst/>
              <a:latin typeface="+mn-lt"/>
              <a:ea typeface="+mn-ea"/>
              <a:cs typeface="+mn-cs"/>
            </a:rPr>
            <a:t>物件費が増加傾向のため、経常経費の削減、組織改編などにより改善に努める。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124279</xdr:rowOff>
    </xdr:from>
    <xdr:to>
      <xdr:col>82</xdr:col>
      <xdr:colOff>107950</xdr:colOff>
      <xdr:row>17</xdr:row>
      <xdr:rowOff>156936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389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17</xdr:row>
      <xdr:rowOff>156936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60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84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121557</xdr:rowOff>
    </xdr:from>
    <xdr:to>
      <xdr:col>69</xdr:col>
      <xdr:colOff>92075</xdr:colOff>
      <xdr:row>17</xdr:row>
      <xdr:rowOff>69850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647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45556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106136</xdr:rowOff>
    </xdr:from>
    <xdr:to>
      <xdr:col>78</xdr:col>
      <xdr:colOff>120650</xdr:colOff>
      <xdr:row>18</xdr:row>
      <xdr:rowOff>36286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21063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前年度と比較すると</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ポイント</a:t>
          </a:r>
          <a:r>
            <a:rPr kumimoji="1" lang="ja-JP" altLang="en-US" sz="1050">
              <a:solidFill>
                <a:schemeClr val="dk1"/>
              </a:solidFill>
              <a:effectLst/>
              <a:latin typeface="+mn-lt"/>
              <a:ea typeface="+mn-ea"/>
              <a:cs typeface="+mn-cs"/>
            </a:rPr>
            <a:t>増</a:t>
          </a:r>
          <a:r>
            <a:rPr kumimoji="1" lang="ja-JP" altLang="ja-JP" sz="1050">
              <a:solidFill>
                <a:schemeClr val="dk1"/>
              </a:solidFill>
              <a:effectLst/>
              <a:latin typeface="+mn-lt"/>
              <a:ea typeface="+mn-ea"/>
              <a:cs typeface="+mn-cs"/>
            </a:rPr>
            <a:t>とな</a:t>
          </a:r>
          <a:r>
            <a:rPr kumimoji="1" lang="ja-JP" altLang="en-US" sz="1050">
              <a:solidFill>
                <a:schemeClr val="dk1"/>
              </a:solidFill>
              <a:effectLst/>
              <a:latin typeface="+mn-lt"/>
              <a:ea typeface="+mn-ea"/>
              <a:cs typeface="+mn-cs"/>
            </a:rPr>
            <a:t>った。</a:t>
          </a:r>
          <a:r>
            <a:rPr kumimoji="1" lang="ja-JP" altLang="ja-JP" sz="1050">
              <a:solidFill>
                <a:schemeClr val="dk1"/>
              </a:solidFill>
              <a:effectLst/>
              <a:latin typeface="+mn-lt"/>
              <a:ea typeface="+mn-ea"/>
              <a:cs typeface="+mn-cs"/>
            </a:rPr>
            <a:t>主な要因として</a:t>
          </a:r>
          <a:r>
            <a:rPr kumimoji="1" lang="ja-JP" altLang="en-US" sz="1050">
              <a:solidFill>
                <a:schemeClr val="dk1"/>
              </a:solidFill>
              <a:effectLst/>
              <a:latin typeface="+mn-lt"/>
              <a:ea typeface="+mn-ea"/>
              <a:cs typeface="+mn-cs"/>
            </a:rPr>
            <a:t>支給月の変更に伴う児童扶養手当の増、障害者施設給付費の増など</a:t>
          </a:r>
          <a:r>
            <a:rPr kumimoji="1" lang="ja-JP" altLang="ja-JP" sz="1050">
              <a:solidFill>
                <a:schemeClr val="dk1"/>
              </a:solidFill>
              <a:effectLst/>
              <a:latin typeface="+mn-lt"/>
              <a:ea typeface="+mn-ea"/>
              <a:cs typeface="+mn-cs"/>
            </a:rPr>
            <a:t>が挙げられる。</a:t>
          </a:r>
          <a:endParaRPr lang="ja-JP" altLang="ja-JP" sz="1050">
            <a:effectLst/>
          </a:endParaRPr>
        </a:p>
        <a:p>
          <a:r>
            <a:rPr kumimoji="1" lang="ja-JP" altLang="ja-JP" sz="1050">
              <a:solidFill>
                <a:schemeClr val="dk1"/>
              </a:solidFill>
              <a:effectLst/>
              <a:latin typeface="+mn-lt"/>
              <a:ea typeface="+mn-ea"/>
              <a:cs typeface="+mn-cs"/>
            </a:rPr>
            <a:t>　また、類似団体内平均値及び佐賀県平均を上回って推移している背景には、他市に比べ幼稚園より保育所の比率が高いことなどが考えられる</a:t>
          </a:r>
          <a:r>
            <a:rPr kumimoji="1" lang="ja-JP" altLang="en-US"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今後扶助費が減少する見込みはなく、</a:t>
          </a:r>
          <a:r>
            <a:rPr kumimoji="1" lang="ja-JP" altLang="en-US" sz="1050">
              <a:solidFill>
                <a:schemeClr val="dk1"/>
              </a:solidFill>
              <a:effectLst/>
              <a:latin typeface="+mn-lt"/>
              <a:ea typeface="+mn-ea"/>
              <a:cs typeface="+mn-cs"/>
            </a:rPr>
            <a:t>国県補助制度の拡充などを要望しながら、健全な財政運営を図る。</a:t>
          </a:r>
          <a:endParaRPr kumimoji="1" lang="en-US" altLang="ja-JP" sz="1050">
            <a:solidFill>
              <a:schemeClr val="dk1"/>
            </a:solidFill>
            <a:effectLst/>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159657</xdr:rowOff>
    </xdr:from>
    <xdr:to>
      <xdr:col>24</xdr:col>
      <xdr:colOff>25400</xdr:colOff>
      <xdr:row>59</xdr:row>
      <xdr:rowOff>97065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103757"/>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159657</xdr:rowOff>
    </xdr:from>
    <xdr:to>
      <xdr:col>19</xdr:col>
      <xdr:colOff>187325</xdr:colOff>
      <xdr:row>59</xdr:row>
      <xdr:rowOff>118835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1037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53522</xdr:rowOff>
    </xdr:from>
    <xdr:to>
      <xdr:col>15</xdr:col>
      <xdr:colOff>98425</xdr:colOff>
      <xdr:row>59</xdr:row>
      <xdr:rowOff>118835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169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116115</xdr:rowOff>
    </xdr:from>
    <xdr:to>
      <xdr:col>11</xdr:col>
      <xdr:colOff>9525</xdr:colOff>
      <xdr:row>59</xdr:row>
      <xdr:rowOff>53522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0602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46265</xdr:rowOff>
    </xdr:from>
    <xdr:to>
      <xdr:col>24</xdr:col>
      <xdr:colOff>76200</xdr:colOff>
      <xdr:row>59</xdr:row>
      <xdr:rowOff>147865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18342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108857</xdr:rowOff>
    </xdr:from>
    <xdr:to>
      <xdr:col>20</xdr:col>
      <xdr:colOff>38100</xdr:colOff>
      <xdr:row>59</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23784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68035</xdr:rowOff>
    </xdr:from>
    <xdr:to>
      <xdr:col>15</xdr:col>
      <xdr:colOff>149225</xdr:colOff>
      <xdr:row>59</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154412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2722</xdr:rowOff>
    </xdr:from>
    <xdr:to>
      <xdr:col>11</xdr:col>
      <xdr:colOff>60325</xdr:colOff>
      <xdr:row>59</xdr:row>
      <xdr:rowOff>104322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151692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ポイント減少したものの、</a:t>
          </a:r>
          <a:r>
            <a:rPr kumimoji="1" lang="ja-JP" altLang="ja-JP" sz="1100">
              <a:solidFill>
                <a:schemeClr val="dk1"/>
              </a:solidFill>
              <a:effectLst/>
              <a:latin typeface="+mn-lt"/>
              <a:ea typeface="+mn-ea"/>
              <a:cs typeface="+mn-cs"/>
            </a:rPr>
            <a:t>類似団体内平均値及び佐賀県平均を上回って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その大きな要因として、整備途中の公共下水道事業や国民健康保険特別会計への繰出金が挙げられる。公共下水道事業は、公債費の割合が高いため一般会計からの繰入金も大きくな</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年度に策定された経営戦略</a:t>
          </a:r>
          <a:r>
            <a:rPr kumimoji="1" lang="ja-JP" altLang="en-US" sz="1100">
              <a:solidFill>
                <a:schemeClr val="dk1"/>
              </a:solidFill>
              <a:effectLst/>
              <a:latin typeface="+mn-lt"/>
              <a:ea typeface="+mn-ea"/>
              <a:cs typeface="+mn-cs"/>
            </a:rPr>
            <a:t>や、令和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年度から公営企業法適用事業者へ移行することなどにより経営健全化を進め、繰出金の縮減を図る。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27940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299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27940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29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161290</xdr:rowOff>
    </xdr:from>
    <xdr:to>
      <xdr:col>73</xdr:col>
      <xdr:colOff>180975</xdr:colOff>
      <xdr:row>60</xdr:row>
      <xdr:rowOff>12700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276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85090</xdr:rowOff>
    </xdr:from>
    <xdr:to>
      <xdr:col>69</xdr:col>
      <xdr:colOff>92075</xdr:colOff>
      <xdr:row>59</xdr:row>
      <xdr:rowOff>161290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200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105427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148590</xdr:rowOff>
    </xdr:from>
    <xdr:to>
      <xdr:col>78</xdr:col>
      <xdr:colOff>120650</xdr:colOff>
      <xdr:row>60</xdr:row>
      <xdr:rowOff>78740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63517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35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110490</xdr:rowOff>
    </xdr:from>
    <xdr:to>
      <xdr:col>69</xdr:col>
      <xdr:colOff>142875</xdr:colOff>
      <xdr:row>60</xdr:row>
      <xdr:rowOff>40640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25417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34290</xdr:rowOff>
    </xdr:from>
    <xdr:to>
      <xdr:col>65</xdr:col>
      <xdr:colOff>53975</xdr:colOff>
      <xdr:row>59</xdr:row>
      <xdr:rowOff>135890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120667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広域</a:t>
          </a:r>
          <a:r>
            <a:rPr kumimoji="1" lang="ja-JP" altLang="en-US" sz="1100">
              <a:solidFill>
                <a:schemeClr val="dk1"/>
              </a:solidFill>
              <a:effectLst/>
              <a:latin typeface="+mn-lt"/>
              <a:ea typeface="+mn-ea"/>
              <a:cs typeface="+mn-cs"/>
            </a:rPr>
            <a:t>ごみ</a:t>
          </a:r>
          <a:r>
            <a:rPr kumimoji="1" lang="ja-JP" altLang="ja-JP" sz="1100">
              <a:solidFill>
                <a:schemeClr val="dk1"/>
              </a:solidFill>
              <a:effectLst/>
              <a:latin typeface="+mn-lt"/>
              <a:ea typeface="+mn-ea"/>
              <a:cs typeface="+mn-cs"/>
            </a:rPr>
            <a:t>処理の一部事務組合負担金の増などにより、前年度と比較すると</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ポイント増となった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類似団体内平均値及び佐賀県平均と近い数値で推移して</a:t>
          </a:r>
          <a:r>
            <a:rPr kumimoji="1" lang="ja-JP" altLang="en-US" sz="1100">
              <a:solidFill>
                <a:schemeClr val="dk1"/>
              </a:solidFill>
              <a:effectLst/>
              <a:latin typeface="+mn-lt"/>
              <a:ea typeface="+mn-ea"/>
              <a:cs typeface="+mn-cs"/>
            </a:rPr>
            <a:t>おり適正な範囲と考えている。</a:t>
          </a:r>
          <a:endParaRPr lang="ja-JP" altLang="ja-JP" sz="1400">
            <a:effectLst/>
          </a:endParaRPr>
        </a:p>
        <a:p>
          <a:r>
            <a:rPr kumimoji="1" lang="ja-JP" altLang="ja-JP" sz="1100">
              <a:solidFill>
                <a:schemeClr val="dk1"/>
              </a:solidFill>
              <a:effectLst/>
              <a:latin typeface="+mn-lt"/>
              <a:ea typeface="+mn-ea"/>
              <a:cs typeface="+mn-cs"/>
            </a:rPr>
            <a:t>　今後も一部事務組合負担金が増える見込みであり、その公債費分は健全化判断比率にも影響するため、一部事務組合の財政状況にも注視していく。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76708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2169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44704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1666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3556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166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36</xdr:row>
      <xdr:rowOff>3556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1254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ポイント増となった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類似団体内平均値及び佐賀県平均を大きく下回り適正な水準で推移してい</a:t>
          </a:r>
          <a:r>
            <a:rPr kumimoji="1" lang="ja-JP" altLang="en-US" sz="1100">
              <a:solidFill>
                <a:schemeClr val="dk1"/>
              </a:solidFill>
              <a:effectLst/>
              <a:latin typeface="+mn-lt"/>
              <a:ea typeface="+mn-ea"/>
              <a:cs typeface="+mn-cs"/>
            </a:rPr>
            <a:t>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大型投資事業に伴う</a:t>
          </a:r>
          <a:r>
            <a:rPr kumimoji="1" lang="ja-JP" altLang="en-US" sz="1100">
              <a:solidFill>
                <a:schemeClr val="dk1"/>
              </a:solidFill>
              <a:effectLst/>
              <a:latin typeface="+mn-lt"/>
              <a:ea typeface="+mn-ea"/>
              <a:cs typeface="+mn-cs"/>
            </a:rPr>
            <a:t>地方債の</a:t>
          </a:r>
          <a:r>
            <a:rPr kumimoji="1" lang="ja-JP" altLang="ja-JP" sz="1100">
              <a:solidFill>
                <a:schemeClr val="dk1"/>
              </a:solidFill>
              <a:effectLst/>
              <a:latin typeface="+mn-lt"/>
              <a:ea typeface="+mn-ea"/>
              <a:cs typeface="+mn-cs"/>
            </a:rPr>
            <a:t>償還</a:t>
          </a:r>
          <a:r>
            <a:rPr kumimoji="1" lang="ja-JP" altLang="en-US" sz="1100">
              <a:solidFill>
                <a:schemeClr val="dk1"/>
              </a:solidFill>
              <a:effectLst/>
              <a:latin typeface="+mn-lt"/>
              <a:ea typeface="+mn-ea"/>
              <a:cs typeface="+mn-cs"/>
            </a:rPr>
            <a:t>開始により</a:t>
          </a:r>
          <a:r>
            <a:rPr kumimoji="1" lang="ja-JP" altLang="ja-JP" sz="1100">
              <a:solidFill>
                <a:schemeClr val="dk1"/>
              </a:solidFill>
              <a:effectLst/>
              <a:latin typeface="+mn-lt"/>
              <a:ea typeface="+mn-ea"/>
              <a:cs typeface="+mn-cs"/>
            </a:rPr>
            <a:t>公債費が上昇していくことが見込まれるため、新たな投資事業や地方債発行の抑制に努める。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24130</xdr:rowOff>
    </xdr:from>
    <xdr:to>
      <xdr:col>24</xdr:col>
      <xdr:colOff>25400</xdr:colOff>
      <xdr:row>74</xdr:row>
      <xdr:rowOff>56515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7114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14605</xdr:rowOff>
    </xdr:from>
    <xdr:to>
      <xdr:col>19</xdr:col>
      <xdr:colOff>187325</xdr:colOff>
      <xdr:row>74</xdr:row>
      <xdr:rowOff>24130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7019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14605</xdr:rowOff>
    </xdr:from>
    <xdr:to>
      <xdr:col>15</xdr:col>
      <xdr:colOff>98425</xdr:colOff>
      <xdr:row>74</xdr:row>
      <xdr:rowOff>22225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7019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22225</xdr:rowOff>
    </xdr:from>
    <xdr:to>
      <xdr:col>11</xdr:col>
      <xdr:colOff>9525</xdr:colOff>
      <xdr:row>74</xdr:row>
      <xdr:rowOff>56515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7095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5715</xdr:rowOff>
    </xdr:from>
    <xdr:to>
      <xdr:col>24</xdr:col>
      <xdr:colOff>76200</xdr:colOff>
      <xdr:row>74</xdr:row>
      <xdr:rowOff>107315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6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85742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144780</xdr:rowOff>
    </xdr:from>
    <xdr:to>
      <xdr:col>20</xdr:col>
      <xdr:colOff>38100</xdr:colOff>
      <xdr:row>74</xdr:row>
      <xdr:rowOff>74930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85107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429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135255</xdr:rowOff>
    </xdr:from>
    <xdr:to>
      <xdr:col>15</xdr:col>
      <xdr:colOff>149225</xdr:colOff>
      <xdr:row>74</xdr:row>
      <xdr:rowOff>65405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65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75582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41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142875</xdr:rowOff>
    </xdr:from>
    <xdr:to>
      <xdr:col>11</xdr:col>
      <xdr:colOff>60325</xdr:colOff>
      <xdr:row>74</xdr:row>
      <xdr:rowOff>73025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6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83202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42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5715</xdr:rowOff>
    </xdr:from>
    <xdr:to>
      <xdr:col>6</xdr:col>
      <xdr:colOff>171450</xdr:colOff>
      <xdr:row>74</xdr:row>
      <xdr:rowOff>107315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6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117492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46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ったものの</a:t>
          </a:r>
          <a:r>
            <a:rPr kumimoji="1" lang="ja-JP" altLang="ja-JP" sz="1100">
              <a:solidFill>
                <a:schemeClr val="dk1"/>
              </a:solidFill>
              <a:effectLst/>
              <a:latin typeface="+mn-lt"/>
              <a:ea typeface="+mn-ea"/>
              <a:cs typeface="+mn-cs"/>
            </a:rPr>
            <a:t>、類似団体内平均値及び佐賀県平均を大きく上回っている。</a:t>
          </a:r>
          <a:endParaRPr lang="ja-JP" altLang="ja-JP" sz="1400">
            <a:effectLst/>
          </a:endParaRPr>
        </a:p>
        <a:p>
          <a:r>
            <a:rPr kumimoji="1" lang="ja-JP" altLang="ja-JP" sz="1100">
              <a:solidFill>
                <a:schemeClr val="dk1"/>
              </a:solidFill>
              <a:effectLst/>
              <a:latin typeface="+mn-lt"/>
              <a:ea typeface="+mn-ea"/>
              <a:cs typeface="+mn-cs"/>
            </a:rPr>
            <a:t>　要因としては、特に扶助費・繰出金の割合が高</a:t>
          </a:r>
          <a:r>
            <a:rPr kumimoji="1" lang="ja-JP" altLang="en-US" sz="1100">
              <a:solidFill>
                <a:schemeClr val="dk1"/>
              </a:solidFill>
              <a:effectLst/>
              <a:latin typeface="+mn-lt"/>
              <a:ea typeface="+mn-ea"/>
              <a:cs typeface="+mn-cs"/>
            </a:rPr>
            <a:t>く、公債費の割合が低いことが影響していると考えている。</a:t>
          </a:r>
          <a:r>
            <a:rPr kumimoji="1" lang="ja-JP" altLang="ja-JP" sz="1100">
              <a:solidFill>
                <a:schemeClr val="dk1"/>
              </a:solidFill>
              <a:effectLst/>
              <a:latin typeface="+mn-lt"/>
              <a:ea typeface="+mn-ea"/>
              <a:cs typeface="+mn-cs"/>
            </a:rPr>
            <a:t>各分析欄に記載しているとおり行財政改革を進め、財政基盤の安定化を図る。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120142</xdr:rowOff>
    </xdr:from>
    <xdr:to>
      <xdr:col>82</xdr:col>
      <xdr:colOff>107950</xdr:colOff>
      <xdr:row>79</xdr:row>
      <xdr:rowOff>129287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6646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110998</xdr:rowOff>
    </xdr:from>
    <xdr:to>
      <xdr:col>78</xdr:col>
      <xdr:colOff>69850</xdr:colOff>
      <xdr:row>79</xdr:row>
      <xdr:rowOff>129287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6555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19558</xdr:rowOff>
    </xdr:from>
    <xdr:to>
      <xdr:col>73</xdr:col>
      <xdr:colOff>180975</xdr:colOff>
      <xdr:row>79</xdr:row>
      <xdr:rowOff>110998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5641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106426</xdr:rowOff>
    </xdr:from>
    <xdr:to>
      <xdr:col>69</xdr:col>
      <xdr:colOff>92075</xdr:colOff>
      <xdr:row>79</xdr:row>
      <xdr:rowOff>19558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30807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69342</xdr:rowOff>
    </xdr:from>
    <xdr:to>
      <xdr:col>82</xdr:col>
      <xdr:colOff>158750</xdr:colOff>
      <xdr:row>79</xdr:row>
      <xdr:rowOff>170942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41419</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78487</xdr:rowOff>
    </xdr:from>
    <xdr:to>
      <xdr:col>78</xdr:col>
      <xdr:colOff>120650</xdr:colOff>
      <xdr:row>80</xdr:row>
      <xdr:rowOff>8637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164864</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709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60198</xdr:rowOff>
    </xdr:from>
    <xdr:to>
      <xdr:col>74</xdr:col>
      <xdr:colOff>31750</xdr:colOff>
      <xdr:row>79</xdr:row>
      <xdr:rowOff>161798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146575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140208</xdr:rowOff>
    </xdr:from>
    <xdr:to>
      <xdr:col>69</xdr:col>
      <xdr:colOff>142875</xdr:colOff>
      <xdr:row>79</xdr:row>
      <xdr:rowOff>70358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55135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38303</xdr:rowOff>
    </xdr:from>
    <xdr:to>
      <xdr:col>29</xdr:col>
      <xdr:colOff>127000</xdr:colOff>
      <xdr:row>18</xdr:row>
      <xdr:rowOff>58699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72028"/>
          <a:ext cx="647700" cy="20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58699</xdr:rowOff>
    </xdr:from>
    <xdr:to>
      <xdr:col>26</xdr:col>
      <xdr:colOff>50800</xdr:colOff>
      <xdr:row>18</xdr:row>
      <xdr:rowOff>89611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92424"/>
          <a:ext cx="698500" cy="30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89611</xdr:rowOff>
    </xdr:from>
    <xdr:to>
      <xdr:col>22</xdr:col>
      <xdr:colOff>114300</xdr:colOff>
      <xdr:row>18</xdr:row>
      <xdr:rowOff>112535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23336"/>
          <a:ext cx="698500" cy="22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112535</xdr:rowOff>
    </xdr:from>
    <xdr:to>
      <xdr:col>18</xdr:col>
      <xdr:colOff>177800</xdr:colOff>
      <xdr:row>18</xdr:row>
      <xdr:rowOff>141948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46260"/>
          <a:ext cx="698500" cy="29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158953</xdr:rowOff>
    </xdr:from>
    <xdr:to>
      <xdr:col>29</xdr:col>
      <xdr:colOff>177800</xdr:colOff>
      <xdr:row>18</xdr:row>
      <xdr:rowOff>89103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21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131030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9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7899</xdr:rowOff>
    </xdr:from>
    <xdr:to>
      <xdr:col>26</xdr:col>
      <xdr:colOff>101600</xdr:colOff>
      <xdr:row>18</xdr:row>
      <xdr:rowOff>109499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41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94277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28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38811</xdr:rowOff>
    </xdr:from>
    <xdr:to>
      <xdr:col>22</xdr:col>
      <xdr:colOff>165100</xdr:colOff>
      <xdr:row>18</xdr:row>
      <xdr:rowOff>140411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72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125188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5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61735</xdr:rowOff>
    </xdr:from>
    <xdr:to>
      <xdr:col>19</xdr:col>
      <xdr:colOff>38100</xdr:colOff>
      <xdr:row>18</xdr:row>
      <xdr:rowOff>163335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95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148112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8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91148</xdr:rowOff>
    </xdr:from>
    <xdr:to>
      <xdr:col>15</xdr:col>
      <xdr:colOff>101600</xdr:colOff>
      <xdr:row>19</xdr:row>
      <xdr:rowOff>21298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24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6075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1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8101</xdr:rowOff>
    </xdr:from>
    <xdr:to>
      <xdr:col>29</xdr:col>
      <xdr:colOff>127000</xdr:colOff>
      <xdr:row>38</xdr:row>
      <xdr:rowOff>23448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75701"/>
          <a:ext cx="647700" cy="15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23448</xdr:rowOff>
    </xdr:from>
    <xdr:to>
      <xdr:col>26</xdr:col>
      <xdr:colOff>50800</xdr:colOff>
      <xdr:row>38</xdr:row>
      <xdr:rowOff>42349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91048"/>
          <a:ext cx="698500" cy="18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37881</xdr:rowOff>
    </xdr:from>
    <xdr:to>
      <xdr:col>22</xdr:col>
      <xdr:colOff>114300</xdr:colOff>
      <xdr:row>38</xdr:row>
      <xdr:rowOff>42349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505481"/>
          <a:ext cx="698500" cy="4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35633</xdr:rowOff>
    </xdr:from>
    <xdr:to>
      <xdr:col>18</xdr:col>
      <xdr:colOff>177800</xdr:colOff>
      <xdr:row>38</xdr:row>
      <xdr:rowOff>37881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503233"/>
          <a:ext cx="698500" cy="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300201</xdr:rowOff>
    </xdr:from>
    <xdr:to>
      <xdr:col>29</xdr:col>
      <xdr:colOff>177800</xdr:colOff>
      <xdr:row>38</xdr:row>
      <xdr:rowOff>58901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2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272278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9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315548</xdr:rowOff>
    </xdr:from>
    <xdr:to>
      <xdr:col>26</xdr:col>
      <xdr:colOff>101600</xdr:colOff>
      <xdr:row>38</xdr:row>
      <xdr:rowOff>74248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40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59025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26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334449</xdr:rowOff>
    </xdr:from>
    <xdr:to>
      <xdr:col>22</xdr:col>
      <xdr:colOff>165100</xdr:colOff>
      <xdr:row>38</xdr:row>
      <xdr:rowOff>93149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59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77926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4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329981</xdr:rowOff>
    </xdr:from>
    <xdr:to>
      <xdr:col>19</xdr:col>
      <xdr:colOff>38100</xdr:colOff>
      <xdr:row>38</xdr:row>
      <xdr:rowOff>88681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54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73458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4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327733</xdr:rowOff>
    </xdr:from>
    <xdr:to>
      <xdr:col>15</xdr:col>
      <xdr:colOff>101600</xdr:colOff>
      <xdr:row>38</xdr:row>
      <xdr:rowOff>86433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52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71210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3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28,964
28,805
112.12
15,145,409
14,844,285
263,333
7,137,323
11,204,896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150640</xdr:rowOff>
    </xdr:from>
    <xdr:to>
      <xdr:col>24</xdr:col>
      <xdr:colOff>63500</xdr:colOff>
      <xdr:row>37</xdr:row>
      <xdr:rowOff>7591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22840"/>
          <a:ext cx="838200" cy="2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150640</xdr:rowOff>
    </xdr:from>
    <xdr:to>
      <xdr:col>19</xdr:col>
      <xdr:colOff>177800</xdr:colOff>
      <xdr:row>36</xdr:row>
      <xdr:rowOff>166653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22840"/>
          <a:ext cx="889000" cy="1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166653</xdr:rowOff>
    </xdr:from>
    <xdr:to>
      <xdr:col>15</xdr:col>
      <xdr:colOff>50800</xdr:colOff>
      <xdr:row>37</xdr:row>
      <xdr:rowOff>40651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38853"/>
          <a:ext cx="889000" cy="4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40651</xdr:rowOff>
    </xdr:from>
    <xdr:to>
      <xdr:col>10</xdr:col>
      <xdr:colOff>114300</xdr:colOff>
      <xdr:row>37</xdr:row>
      <xdr:rowOff>57502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84301"/>
          <a:ext cx="889000" cy="1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128241</xdr:rowOff>
    </xdr:from>
    <xdr:to>
      <xdr:col>24</xdr:col>
      <xdr:colOff>114300</xdr:colOff>
      <xdr:row>37</xdr:row>
      <xdr:rowOff>58391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0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106668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99840</xdr:rowOff>
    </xdr:from>
    <xdr:to>
      <xdr:col>20</xdr:col>
      <xdr:colOff>38100</xdr:colOff>
      <xdr:row>37</xdr:row>
      <xdr:rowOff>29990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21117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115853</xdr:rowOff>
    </xdr:from>
    <xdr:to>
      <xdr:col>15</xdr:col>
      <xdr:colOff>101600</xdr:colOff>
      <xdr:row>37</xdr:row>
      <xdr:rowOff>46003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37130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8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161301</xdr:rowOff>
    </xdr:from>
    <xdr:to>
      <xdr:col>10</xdr:col>
      <xdr:colOff>165100</xdr:colOff>
      <xdr:row>37</xdr:row>
      <xdr:rowOff>91451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3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82578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2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6702</xdr:rowOff>
    </xdr:from>
    <xdr:to>
      <xdr:col>6</xdr:col>
      <xdr:colOff>38100</xdr:colOff>
      <xdr:row>37</xdr:row>
      <xdr:rowOff>108302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99429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4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30754</xdr:rowOff>
    </xdr:from>
    <xdr:to>
      <xdr:col>24</xdr:col>
      <xdr:colOff>63500</xdr:colOff>
      <xdr:row>57</xdr:row>
      <xdr:rowOff>53980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03404"/>
          <a:ext cx="838200" cy="2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53980</xdr:rowOff>
    </xdr:from>
    <xdr:to>
      <xdr:col>19</xdr:col>
      <xdr:colOff>177800</xdr:colOff>
      <xdr:row>57</xdr:row>
      <xdr:rowOff>69360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26630"/>
          <a:ext cx="889000" cy="1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69360</xdr:rowOff>
    </xdr:from>
    <xdr:to>
      <xdr:col>15</xdr:col>
      <xdr:colOff>50800</xdr:colOff>
      <xdr:row>57</xdr:row>
      <xdr:rowOff>73388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42010"/>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73388</xdr:rowOff>
    </xdr:from>
    <xdr:to>
      <xdr:col>10</xdr:col>
      <xdr:colOff>114300</xdr:colOff>
      <xdr:row>57</xdr:row>
      <xdr:rowOff>92105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46038"/>
          <a:ext cx="889000" cy="1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151404</xdr:rowOff>
    </xdr:from>
    <xdr:to>
      <xdr:col>24</xdr:col>
      <xdr:colOff>114300</xdr:colOff>
      <xdr:row>57</xdr:row>
      <xdr:rowOff>81554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5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66331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3180</xdr:rowOff>
    </xdr:from>
    <xdr:to>
      <xdr:col>20</xdr:col>
      <xdr:colOff>38100</xdr:colOff>
      <xdr:row>57</xdr:row>
      <xdr:rowOff>104780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95907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18560</xdr:rowOff>
    </xdr:from>
    <xdr:to>
      <xdr:col>15</xdr:col>
      <xdr:colOff>101600</xdr:colOff>
      <xdr:row>57</xdr:row>
      <xdr:rowOff>120160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9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111287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8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22588</xdr:rowOff>
    </xdr:from>
    <xdr:to>
      <xdr:col>10</xdr:col>
      <xdr:colOff>165100</xdr:colOff>
      <xdr:row>57</xdr:row>
      <xdr:rowOff>124188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9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115315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41305</xdr:rowOff>
    </xdr:from>
    <xdr:to>
      <xdr:col>6</xdr:col>
      <xdr:colOff>38100</xdr:colOff>
      <xdr:row>57</xdr:row>
      <xdr:rowOff>142905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1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134032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0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104107</xdr:rowOff>
    </xdr:from>
    <xdr:to>
      <xdr:col>24</xdr:col>
      <xdr:colOff>63500</xdr:colOff>
      <xdr:row>78</xdr:row>
      <xdr:rowOff>110096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77207"/>
          <a:ext cx="8382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110096</xdr:rowOff>
    </xdr:from>
    <xdr:to>
      <xdr:col>19</xdr:col>
      <xdr:colOff>177800</xdr:colOff>
      <xdr:row>78</xdr:row>
      <xdr:rowOff>110668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8319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110668</xdr:rowOff>
    </xdr:from>
    <xdr:to>
      <xdr:col>15</xdr:col>
      <xdr:colOff>50800</xdr:colOff>
      <xdr:row>78</xdr:row>
      <xdr:rowOff>111491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83768"/>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111491</xdr:rowOff>
    </xdr:from>
    <xdr:to>
      <xdr:col>10</xdr:col>
      <xdr:colOff>114300</xdr:colOff>
      <xdr:row>78</xdr:row>
      <xdr:rowOff>113799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84591"/>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53307</xdr:rowOff>
    </xdr:from>
    <xdr:to>
      <xdr:col>24</xdr:col>
      <xdr:colOff>114300</xdr:colOff>
      <xdr:row>78</xdr:row>
      <xdr:rowOff>154907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2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139684</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4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59296</xdr:rowOff>
    </xdr:from>
    <xdr:to>
      <xdr:col>20</xdr:col>
      <xdr:colOff>38100</xdr:colOff>
      <xdr:row>78</xdr:row>
      <xdr:rowOff>160896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3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152023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2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59868</xdr:rowOff>
    </xdr:from>
    <xdr:to>
      <xdr:col>15</xdr:col>
      <xdr:colOff>101600</xdr:colOff>
      <xdr:row>78</xdr:row>
      <xdr:rowOff>161468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152595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2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60691</xdr:rowOff>
    </xdr:from>
    <xdr:to>
      <xdr:col>10</xdr:col>
      <xdr:colOff>165100</xdr:colOff>
      <xdr:row>78</xdr:row>
      <xdr:rowOff>162291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3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153418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2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62999</xdr:rowOff>
    </xdr:from>
    <xdr:to>
      <xdr:col>6</xdr:col>
      <xdr:colOff>38100</xdr:colOff>
      <xdr:row>78</xdr:row>
      <xdr:rowOff>164599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3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155726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2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48006</xdr:rowOff>
    </xdr:from>
    <xdr:to>
      <xdr:col>24</xdr:col>
      <xdr:colOff>63500</xdr:colOff>
      <xdr:row>94</xdr:row>
      <xdr:rowOff>102654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164306"/>
          <a:ext cx="838200" cy="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102654</xdr:rowOff>
    </xdr:from>
    <xdr:to>
      <xdr:col>19</xdr:col>
      <xdr:colOff>177800</xdr:colOff>
      <xdr:row>94</xdr:row>
      <xdr:rowOff>126631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218954"/>
          <a:ext cx="889000" cy="2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126631</xdr:rowOff>
    </xdr:from>
    <xdr:to>
      <xdr:col>15</xdr:col>
      <xdr:colOff>50800</xdr:colOff>
      <xdr:row>94</xdr:row>
      <xdr:rowOff>152615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242931"/>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152615</xdr:rowOff>
    </xdr:from>
    <xdr:to>
      <xdr:col>10</xdr:col>
      <xdr:colOff>114300</xdr:colOff>
      <xdr:row>95</xdr:row>
      <xdr:rowOff>71005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268915"/>
          <a:ext cx="889000" cy="8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168656</xdr:rowOff>
    </xdr:from>
    <xdr:to>
      <xdr:col>24</xdr:col>
      <xdr:colOff>114300</xdr:colOff>
      <xdr:row>94</xdr:row>
      <xdr:rowOff>98806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1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20083</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96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51854</xdr:rowOff>
    </xdr:from>
    <xdr:to>
      <xdr:col>20</xdr:col>
      <xdr:colOff>38100</xdr:colOff>
      <xdr:row>94</xdr:row>
      <xdr:rowOff>153454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1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169981</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594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75831</xdr:rowOff>
    </xdr:from>
    <xdr:to>
      <xdr:col>15</xdr:col>
      <xdr:colOff>101600</xdr:colOff>
      <xdr:row>95</xdr:row>
      <xdr:rowOff>5981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19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22508</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596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101815</xdr:rowOff>
    </xdr:from>
    <xdr:to>
      <xdr:col>10</xdr:col>
      <xdr:colOff>165100</xdr:colOff>
      <xdr:row>95</xdr:row>
      <xdr:rowOff>31965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2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48492</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599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20205</xdr:rowOff>
    </xdr:from>
    <xdr:to>
      <xdr:col>6</xdr:col>
      <xdr:colOff>38100</xdr:colOff>
      <xdr:row>95</xdr:row>
      <xdr:rowOff>121805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138332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608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38647</xdr:rowOff>
    </xdr:from>
    <xdr:to>
      <xdr:col>55</xdr:col>
      <xdr:colOff>0</xdr:colOff>
      <xdr:row>36</xdr:row>
      <xdr:rowOff>85785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210847"/>
          <a:ext cx="838200" cy="4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85785</xdr:rowOff>
    </xdr:from>
    <xdr:to>
      <xdr:col>50</xdr:col>
      <xdr:colOff>114300</xdr:colOff>
      <xdr:row>36</xdr:row>
      <xdr:rowOff>120023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257985"/>
          <a:ext cx="889000" cy="3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120023</xdr:rowOff>
    </xdr:from>
    <xdr:to>
      <xdr:col>45</xdr:col>
      <xdr:colOff>177800</xdr:colOff>
      <xdr:row>36</xdr:row>
      <xdr:rowOff>123527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292223"/>
          <a:ext cx="889000" cy="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89225</xdr:rowOff>
    </xdr:from>
    <xdr:to>
      <xdr:col>41</xdr:col>
      <xdr:colOff>50800</xdr:colOff>
      <xdr:row>36</xdr:row>
      <xdr:rowOff>123527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261425"/>
          <a:ext cx="889000" cy="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159297</xdr:rowOff>
    </xdr:from>
    <xdr:to>
      <xdr:col>55</xdr:col>
      <xdr:colOff>50800</xdr:colOff>
      <xdr:row>36</xdr:row>
      <xdr:rowOff>89447</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6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137724</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3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34985</xdr:rowOff>
    </xdr:from>
    <xdr:to>
      <xdr:col>50</xdr:col>
      <xdr:colOff>165100</xdr:colOff>
      <xdr:row>36</xdr:row>
      <xdr:rowOff>136585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20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127712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29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69223</xdr:rowOff>
    </xdr:from>
    <xdr:to>
      <xdr:col>46</xdr:col>
      <xdr:colOff>38100</xdr:colOff>
      <xdr:row>36</xdr:row>
      <xdr:rowOff>170823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24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161950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33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72727</xdr:rowOff>
    </xdr:from>
    <xdr:to>
      <xdr:col>41</xdr:col>
      <xdr:colOff>101600</xdr:colOff>
      <xdr:row>37</xdr:row>
      <xdr:rowOff>2877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24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165454</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33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38425</xdr:rowOff>
    </xdr:from>
    <xdr:to>
      <xdr:col>36</xdr:col>
      <xdr:colOff>165100</xdr:colOff>
      <xdr:row>36</xdr:row>
      <xdr:rowOff>140025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21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131152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0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144944</xdr:rowOff>
    </xdr:from>
    <xdr:to>
      <xdr:col>55</xdr:col>
      <xdr:colOff>0</xdr:colOff>
      <xdr:row>56</xdr:row>
      <xdr:rowOff>168554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746144"/>
          <a:ext cx="838200" cy="2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144944</xdr:rowOff>
    </xdr:from>
    <xdr:to>
      <xdr:col>50</xdr:col>
      <xdr:colOff>114300</xdr:colOff>
      <xdr:row>57</xdr:row>
      <xdr:rowOff>17664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746144"/>
          <a:ext cx="889000" cy="4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139206</xdr:rowOff>
    </xdr:from>
    <xdr:to>
      <xdr:col>45</xdr:col>
      <xdr:colOff>177800</xdr:colOff>
      <xdr:row>57</xdr:row>
      <xdr:rowOff>17664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568956"/>
          <a:ext cx="889000" cy="22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139206</xdr:rowOff>
    </xdr:from>
    <xdr:to>
      <xdr:col>41</xdr:col>
      <xdr:colOff>50800</xdr:colOff>
      <xdr:row>57</xdr:row>
      <xdr:rowOff>3162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568956"/>
          <a:ext cx="889000" cy="20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117754</xdr:rowOff>
    </xdr:from>
    <xdr:to>
      <xdr:col>55</xdr:col>
      <xdr:colOff>50800</xdr:colOff>
      <xdr:row>57</xdr:row>
      <xdr:rowOff>47904</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7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96181</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6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94144</xdr:rowOff>
    </xdr:from>
    <xdr:to>
      <xdr:col>50</xdr:col>
      <xdr:colOff>165100</xdr:colOff>
      <xdr:row>57</xdr:row>
      <xdr:rowOff>24294</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6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15421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78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138314</xdr:rowOff>
    </xdr:from>
    <xdr:to>
      <xdr:col>46</xdr:col>
      <xdr:colOff>38100</xdr:colOff>
      <xdr:row>57</xdr:row>
      <xdr:rowOff>68464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3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59591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83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88406</xdr:rowOff>
    </xdr:from>
    <xdr:to>
      <xdr:col>41</xdr:col>
      <xdr:colOff>101600</xdr:colOff>
      <xdr:row>56</xdr:row>
      <xdr:rowOff>18556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51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35083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29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123812</xdr:rowOff>
    </xdr:from>
    <xdr:to>
      <xdr:col>36</xdr:col>
      <xdr:colOff>165100</xdr:colOff>
      <xdr:row>57</xdr:row>
      <xdr:rowOff>53962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2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45089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81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82793</xdr:rowOff>
    </xdr:from>
    <xdr:to>
      <xdr:col>55</xdr:col>
      <xdr:colOff>0</xdr:colOff>
      <xdr:row>78</xdr:row>
      <xdr:rowOff>25873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3284443"/>
          <a:ext cx="838200" cy="11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82793</xdr:rowOff>
    </xdr:from>
    <xdr:to>
      <xdr:col>50</xdr:col>
      <xdr:colOff>114300</xdr:colOff>
      <xdr:row>78</xdr:row>
      <xdr:rowOff>7218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284443"/>
          <a:ext cx="889000" cy="9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19349</xdr:rowOff>
    </xdr:from>
    <xdr:to>
      <xdr:col>45</xdr:col>
      <xdr:colOff>177800</xdr:colOff>
      <xdr:row>78</xdr:row>
      <xdr:rowOff>7218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049549"/>
          <a:ext cx="889000" cy="33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19349</xdr:rowOff>
    </xdr:from>
    <xdr:to>
      <xdr:col>41</xdr:col>
      <xdr:colOff>50800</xdr:colOff>
      <xdr:row>76</xdr:row>
      <xdr:rowOff>148775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6972300" y="13049549"/>
          <a:ext cx="889000" cy="12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146523</xdr:rowOff>
    </xdr:from>
    <xdr:to>
      <xdr:col>55</xdr:col>
      <xdr:colOff>50800</xdr:colOff>
      <xdr:row>78</xdr:row>
      <xdr:rowOff>76673</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34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124950</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32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31993</xdr:rowOff>
    </xdr:from>
    <xdr:to>
      <xdr:col>50</xdr:col>
      <xdr:colOff>165100</xdr:colOff>
      <xdr:row>77</xdr:row>
      <xdr:rowOff>133593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2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150120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00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127868</xdr:rowOff>
    </xdr:from>
    <xdr:to>
      <xdr:col>46</xdr:col>
      <xdr:colOff>38100</xdr:colOff>
      <xdr:row>78</xdr:row>
      <xdr:rowOff>58018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3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74545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0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140000</xdr:rowOff>
    </xdr:from>
    <xdr:to>
      <xdr:col>41</xdr:col>
      <xdr:colOff>101600</xdr:colOff>
      <xdr:row>76</xdr:row>
      <xdr:rowOff>70151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29987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86677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77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97975</xdr:rowOff>
    </xdr:from>
    <xdr:to>
      <xdr:col>36</xdr:col>
      <xdr:colOff>165100</xdr:colOff>
      <xdr:row>77</xdr:row>
      <xdr:rowOff>28125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12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44652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90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13177</xdr:rowOff>
    </xdr:from>
    <xdr:to>
      <xdr:col>55</xdr:col>
      <xdr:colOff>0</xdr:colOff>
      <xdr:row>98</xdr:row>
      <xdr:rowOff>99391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815277"/>
          <a:ext cx="838200" cy="8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160083</xdr:rowOff>
    </xdr:from>
    <xdr:to>
      <xdr:col>50</xdr:col>
      <xdr:colOff>114300</xdr:colOff>
      <xdr:row>98</xdr:row>
      <xdr:rowOff>99391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790733"/>
          <a:ext cx="889000" cy="11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160083</xdr:rowOff>
    </xdr:from>
    <xdr:to>
      <xdr:col>45</xdr:col>
      <xdr:colOff>177800</xdr:colOff>
      <xdr:row>98</xdr:row>
      <xdr:rowOff>164427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790733"/>
          <a:ext cx="889000" cy="17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164427</xdr:rowOff>
    </xdr:from>
    <xdr:to>
      <xdr:col>41</xdr:col>
      <xdr:colOff>50800</xdr:colOff>
      <xdr:row>99</xdr:row>
      <xdr:rowOff>536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966527"/>
          <a:ext cx="889000" cy="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133827</xdr:rowOff>
    </xdr:from>
    <xdr:to>
      <xdr:col>55</xdr:col>
      <xdr:colOff>50800</xdr:colOff>
      <xdr:row>98</xdr:row>
      <xdr:rowOff>63977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6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112254</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4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48591</xdr:rowOff>
    </xdr:from>
    <xdr:to>
      <xdr:col>50</xdr:col>
      <xdr:colOff>165100</xdr:colOff>
      <xdr:row>98</xdr:row>
      <xdr:rowOff>150191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85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141318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9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109283</xdr:rowOff>
    </xdr:from>
    <xdr:to>
      <xdr:col>46</xdr:col>
      <xdr:colOff>38100</xdr:colOff>
      <xdr:row>98</xdr:row>
      <xdr:rowOff>39433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3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30560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3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113627</xdr:rowOff>
    </xdr:from>
    <xdr:to>
      <xdr:col>41</xdr:col>
      <xdr:colOff>101600</xdr:colOff>
      <xdr:row>99</xdr:row>
      <xdr:rowOff>43777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91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34904</xdr:rowOff>
    </xdr:from>
    <xdr:ext cx="469744"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26428" y="1700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121186</xdr:rowOff>
    </xdr:from>
    <xdr:to>
      <xdr:col>36</xdr:col>
      <xdr:colOff>165100</xdr:colOff>
      <xdr:row>99</xdr:row>
      <xdr:rowOff>51336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92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42463</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37428" y="1701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80607</xdr:rowOff>
    </xdr:from>
    <xdr:to>
      <xdr:col>85</xdr:col>
      <xdr:colOff>127000</xdr:colOff>
      <xdr:row>39</xdr:row>
      <xdr:rowOff>82664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767157"/>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80607</xdr:rowOff>
    </xdr:from>
    <xdr:to>
      <xdr:col>81</xdr:col>
      <xdr:colOff>50800</xdr:colOff>
      <xdr:row>39</xdr:row>
      <xdr:rowOff>96935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7671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84232</xdr:rowOff>
    </xdr:from>
    <xdr:to>
      <xdr:col>76</xdr:col>
      <xdr:colOff>114300</xdr:colOff>
      <xdr:row>39</xdr:row>
      <xdr:rowOff>96935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770782"/>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84232</xdr:rowOff>
    </xdr:from>
    <xdr:to>
      <xdr:col>71</xdr:col>
      <xdr:colOff>177800</xdr:colOff>
      <xdr:row>39</xdr:row>
      <xdr:rowOff>96609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770782"/>
          <a:ext cx="889000" cy="1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31864</xdr:rowOff>
    </xdr:from>
    <xdr:to>
      <xdr:col>85</xdr:col>
      <xdr:colOff>177800</xdr:colOff>
      <xdr:row>39</xdr:row>
      <xdr:rowOff>133464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7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118241</xdr:rowOff>
    </xdr:from>
    <xdr:ext cx="378565"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63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29807</xdr:rowOff>
    </xdr:from>
    <xdr:to>
      <xdr:col>81</xdr:col>
      <xdr:colOff>101600</xdr:colOff>
      <xdr:row>39</xdr:row>
      <xdr:rowOff>131407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71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122534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8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46135</xdr:rowOff>
    </xdr:from>
    <xdr:to>
      <xdr:col>76</xdr:col>
      <xdr:colOff>165100</xdr:colOff>
      <xdr:row>39</xdr:row>
      <xdr:rowOff>147735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73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138862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3017" y="6825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33432</xdr:rowOff>
    </xdr:from>
    <xdr:to>
      <xdr:col>72</xdr:col>
      <xdr:colOff>38100</xdr:colOff>
      <xdr:row>39</xdr:row>
      <xdr:rowOff>135032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71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126159</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81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45809</xdr:rowOff>
    </xdr:from>
    <xdr:to>
      <xdr:col>67</xdr:col>
      <xdr:colOff>101600</xdr:colOff>
      <xdr:row>39</xdr:row>
      <xdr:rowOff>147409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7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138536</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825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169418</xdr:rowOff>
    </xdr:from>
    <xdr:to>
      <xdr:col>85</xdr:col>
      <xdr:colOff>127000</xdr:colOff>
      <xdr:row>79</xdr:row>
      <xdr:rowOff>12449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542518"/>
          <a:ext cx="838200" cy="1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12449</xdr:rowOff>
    </xdr:from>
    <xdr:to>
      <xdr:col>81</xdr:col>
      <xdr:colOff>50800</xdr:colOff>
      <xdr:row>79</xdr:row>
      <xdr:rowOff>17104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556999"/>
          <a:ext cx="8890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16213</xdr:rowOff>
    </xdr:from>
    <xdr:to>
      <xdr:col>76</xdr:col>
      <xdr:colOff>114300</xdr:colOff>
      <xdr:row>79</xdr:row>
      <xdr:rowOff>17104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560763"/>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170858</xdr:rowOff>
    </xdr:from>
    <xdr:to>
      <xdr:col>71</xdr:col>
      <xdr:colOff>177800</xdr:colOff>
      <xdr:row>79</xdr:row>
      <xdr:rowOff>16213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543958"/>
          <a:ext cx="889000" cy="1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118618</xdr:rowOff>
    </xdr:from>
    <xdr:to>
      <xdr:col>85</xdr:col>
      <xdr:colOff>177800</xdr:colOff>
      <xdr:row>79</xdr:row>
      <xdr:rowOff>48768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9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33545</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40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133099</xdr:rowOff>
    </xdr:from>
    <xdr:to>
      <xdr:col>81</xdr:col>
      <xdr:colOff>101600</xdr:colOff>
      <xdr:row>79</xdr:row>
      <xdr:rowOff>63249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50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54376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9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137754</xdr:rowOff>
    </xdr:from>
    <xdr:to>
      <xdr:col>76</xdr:col>
      <xdr:colOff>165100</xdr:colOff>
      <xdr:row>79</xdr:row>
      <xdr:rowOff>67904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51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59031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60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136863</xdr:rowOff>
    </xdr:from>
    <xdr:to>
      <xdr:col>72</xdr:col>
      <xdr:colOff>38100</xdr:colOff>
      <xdr:row>79</xdr:row>
      <xdr:rowOff>67013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50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58140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6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120058</xdr:rowOff>
    </xdr:from>
    <xdr:to>
      <xdr:col>67</xdr:col>
      <xdr:colOff>101600</xdr:colOff>
      <xdr:row>79</xdr:row>
      <xdr:rowOff>50208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9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41335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58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40598</xdr:rowOff>
    </xdr:from>
    <xdr:to>
      <xdr:col>85</xdr:col>
      <xdr:colOff>127000</xdr:colOff>
      <xdr:row>98</xdr:row>
      <xdr:rowOff>52818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42698"/>
          <a:ext cx="838200" cy="1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52818</xdr:rowOff>
    </xdr:from>
    <xdr:to>
      <xdr:col>81</xdr:col>
      <xdr:colOff>50800</xdr:colOff>
      <xdr:row>98</xdr:row>
      <xdr:rowOff>64303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54918"/>
          <a:ext cx="889000" cy="1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64303</xdr:rowOff>
    </xdr:from>
    <xdr:to>
      <xdr:col>76</xdr:col>
      <xdr:colOff>114300</xdr:colOff>
      <xdr:row>98</xdr:row>
      <xdr:rowOff>84923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66403"/>
          <a:ext cx="889000" cy="2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84923</xdr:rowOff>
    </xdr:from>
    <xdr:to>
      <xdr:col>71</xdr:col>
      <xdr:colOff>177800</xdr:colOff>
      <xdr:row>98</xdr:row>
      <xdr:rowOff>89362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887023"/>
          <a:ext cx="8890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161248</xdr:rowOff>
    </xdr:from>
    <xdr:to>
      <xdr:col>85</xdr:col>
      <xdr:colOff>177800</xdr:colOff>
      <xdr:row>98</xdr:row>
      <xdr:rowOff>91398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9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122132</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5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2018</xdr:rowOff>
    </xdr:from>
    <xdr:to>
      <xdr:col>81</xdr:col>
      <xdr:colOff>101600</xdr:colOff>
      <xdr:row>98</xdr:row>
      <xdr:rowOff>103618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0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94745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89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13503</xdr:rowOff>
    </xdr:from>
    <xdr:to>
      <xdr:col>76</xdr:col>
      <xdr:colOff>165100</xdr:colOff>
      <xdr:row>98</xdr:row>
      <xdr:rowOff>115103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1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106230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0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34123</xdr:rowOff>
    </xdr:from>
    <xdr:to>
      <xdr:col>72</xdr:col>
      <xdr:colOff>38100</xdr:colOff>
      <xdr:row>98</xdr:row>
      <xdr:rowOff>135723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3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126850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2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38562</xdr:rowOff>
    </xdr:from>
    <xdr:to>
      <xdr:col>67</xdr:col>
      <xdr:colOff>101600</xdr:colOff>
      <xdr:row>98</xdr:row>
      <xdr:rowOff>140162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4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131289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3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139380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480"/>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139380</xdr:rowOff>
    </xdr:from>
    <xdr:to>
      <xdr:col>111</xdr:col>
      <xdr:colOff>177800</xdr:colOff>
      <xdr:row>38</xdr:row>
      <xdr:rowOff>139380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139380</xdr:rowOff>
    </xdr:from>
    <xdr:to>
      <xdr:col>107</xdr:col>
      <xdr:colOff>50800</xdr:colOff>
      <xdr:row>38</xdr:row>
      <xdr:rowOff>139380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139380</xdr:rowOff>
    </xdr:from>
    <xdr:to>
      <xdr:col>102</xdr:col>
      <xdr:colOff>114300</xdr:colOff>
      <xdr:row>38</xdr:row>
      <xdr:rowOff>139380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54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88580</xdr:rowOff>
    </xdr:from>
    <xdr:to>
      <xdr:col>112</xdr:col>
      <xdr:colOff>38100</xdr:colOff>
      <xdr:row>39</xdr:row>
      <xdr:rowOff>18730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9857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88580</xdr:rowOff>
    </xdr:from>
    <xdr:to>
      <xdr:col>107</xdr:col>
      <xdr:colOff>101600</xdr:colOff>
      <xdr:row>39</xdr:row>
      <xdr:rowOff>18730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9857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88580</xdr:rowOff>
    </xdr:from>
    <xdr:to>
      <xdr:col>102</xdr:col>
      <xdr:colOff>165100</xdr:colOff>
      <xdr:row>39</xdr:row>
      <xdr:rowOff>18730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9857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88580</xdr:rowOff>
    </xdr:from>
    <xdr:to>
      <xdr:col>98</xdr:col>
      <xdr:colOff>38100</xdr:colOff>
      <xdr:row>39</xdr:row>
      <xdr:rowOff>18730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9857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27915</xdr:rowOff>
    </xdr:from>
    <xdr:to>
      <xdr:col>116</xdr:col>
      <xdr:colOff>63500</xdr:colOff>
      <xdr:row>58</xdr:row>
      <xdr:rowOff>31115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9972015"/>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19158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6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31115</xdr:rowOff>
    </xdr:from>
    <xdr:to>
      <xdr:col>111</xdr:col>
      <xdr:colOff>177800</xdr:colOff>
      <xdr:row>58</xdr:row>
      <xdr:rowOff>34936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9975215"/>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34936</xdr:rowOff>
    </xdr:from>
    <xdr:to>
      <xdr:col>107</xdr:col>
      <xdr:colOff>50800</xdr:colOff>
      <xdr:row>58</xdr:row>
      <xdr:rowOff>37875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9979036"/>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37875</xdr:rowOff>
    </xdr:from>
    <xdr:to>
      <xdr:col>102</xdr:col>
      <xdr:colOff>114300</xdr:colOff>
      <xdr:row>58</xdr:row>
      <xdr:rowOff>40291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9981975"/>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96882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148565</xdr:rowOff>
    </xdr:from>
    <xdr:to>
      <xdr:col>116</xdr:col>
      <xdr:colOff>114300</xdr:colOff>
      <xdr:row>58</xdr:row>
      <xdr:rowOff>78715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92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171442</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77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151765</xdr:rowOff>
    </xdr:from>
    <xdr:to>
      <xdr:col>112</xdr:col>
      <xdr:colOff>38100</xdr:colOff>
      <xdr:row>58</xdr:row>
      <xdr:rowOff>81915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9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98442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69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155586</xdr:rowOff>
    </xdr:from>
    <xdr:to>
      <xdr:col>107</xdr:col>
      <xdr:colOff>101600</xdr:colOff>
      <xdr:row>58</xdr:row>
      <xdr:rowOff>85736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92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102263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7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158525</xdr:rowOff>
    </xdr:from>
    <xdr:to>
      <xdr:col>102</xdr:col>
      <xdr:colOff>165100</xdr:colOff>
      <xdr:row>58</xdr:row>
      <xdr:rowOff>88675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93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105202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7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160941</xdr:rowOff>
    </xdr:from>
    <xdr:to>
      <xdr:col>98</xdr:col>
      <xdr:colOff>38100</xdr:colOff>
      <xdr:row>58</xdr:row>
      <xdr:rowOff>91091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9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107618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70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46986</xdr:rowOff>
    </xdr:from>
    <xdr:to>
      <xdr:col>116</xdr:col>
      <xdr:colOff>63500</xdr:colOff>
      <xdr:row>75</xdr:row>
      <xdr:rowOff>47362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905736"/>
          <a:ext cx="8382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169745</xdr:rowOff>
    </xdr:from>
    <xdr:to>
      <xdr:col>111</xdr:col>
      <xdr:colOff>177800</xdr:colOff>
      <xdr:row>75</xdr:row>
      <xdr:rowOff>46986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857045"/>
          <a:ext cx="8890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169745</xdr:rowOff>
    </xdr:from>
    <xdr:to>
      <xdr:col>107</xdr:col>
      <xdr:colOff>50800</xdr:colOff>
      <xdr:row>75</xdr:row>
      <xdr:rowOff>77750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857045"/>
          <a:ext cx="889000" cy="7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77750</xdr:rowOff>
    </xdr:from>
    <xdr:to>
      <xdr:col>102</xdr:col>
      <xdr:colOff>114300</xdr:colOff>
      <xdr:row>75</xdr:row>
      <xdr:rowOff>99368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936500"/>
          <a:ext cx="889000" cy="2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168012</xdr:rowOff>
    </xdr:from>
    <xdr:to>
      <xdr:col>116</xdr:col>
      <xdr:colOff>114300</xdr:colOff>
      <xdr:row>75</xdr:row>
      <xdr:rowOff>98162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5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19439</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70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167636</xdr:rowOff>
    </xdr:from>
    <xdr:to>
      <xdr:col>112</xdr:col>
      <xdr:colOff>38100</xdr:colOff>
      <xdr:row>75</xdr:row>
      <xdr:rowOff>97786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85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114313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6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118945</xdr:rowOff>
    </xdr:from>
    <xdr:to>
      <xdr:col>107</xdr:col>
      <xdr:colOff>101600</xdr:colOff>
      <xdr:row>75</xdr:row>
      <xdr:rowOff>49095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8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65622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5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26950</xdr:rowOff>
    </xdr:from>
    <xdr:to>
      <xdr:col>102</xdr:col>
      <xdr:colOff>165100</xdr:colOff>
      <xdr:row>75</xdr:row>
      <xdr:rowOff>128550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8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119676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97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48568</xdr:rowOff>
    </xdr:from>
    <xdr:to>
      <xdr:col>98</xdr:col>
      <xdr:colOff>38100</xdr:colOff>
      <xdr:row>75</xdr:row>
      <xdr:rowOff>150168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141296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0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・扶助費、貸付金及び繰出金を除くと、住民一人当たりのコストは概ね類似団体内平均値より低い水準である。</a:t>
          </a:r>
          <a:endParaRPr lang="ja-JP" altLang="ja-JP" sz="1400">
            <a:effectLst/>
          </a:endParaRPr>
        </a:p>
        <a:p>
          <a:r>
            <a:rPr kumimoji="1" lang="ja-JP" altLang="ja-JP" sz="1100">
              <a:solidFill>
                <a:schemeClr val="dk1"/>
              </a:solidFill>
              <a:effectLst/>
              <a:latin typeface="+mn-lt"/>
              <a:ea typeface="+mn-ea"/>
              <a:cs typeface="+mn-cs"/>
            </a:rPr>
            <a:t>・扶助費が全国平均、類似団体内平均及び</a:t>
          </a:r>
          <a:r>
            <a:rPr kumimoji="1" lang="ja-JP" altLang="en-US" sz="1100">
              <a:solidFill>
                <a:schemeClr val="dk1"/>
              </a:solidFill>
              <a:effectLst/>
              <a:latin typeface="+mn-lt"/>
              <a:ea typeface="+mn-ea"/>
              <a:cs typeface="+mn-cs"/>
            </a:rPr>
            <a:t>佐賀</a:t>
          </a:r>
          <a:r>
            <a:rPr kumimoji="1" lang="ja-JP" altLang="ja-JP" sz="1100">
              <a:solidFill>
                <a:schemeClr val="dk1"/>
              </a:solidFill>
              <a:effectLst/>
              <a:latin typeface="+mn-lt"/>
              <a:ea typeface="+mn-ea"/>
              <a:cs typeface="+mn-cs"/>
            </a:rPr>
            <a:t>県平均を上回っている要因として、特に児童福祉費が高水準にあることが挙げられ、その背景には当市が他市に比べ幼稚園より保育所の比率が高く、保育所運営費が児童福祉費の多くを占めている点が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・繰出金が全国平均、類似団体内平均及び佐賀県平均を上回っている要因として、公共下水道事業への繰出金が他団体に比べ高いことが考えられる。</a:t>
          </a:r>
          <a:endParaRPr lang="ja-JP" altLang="ja-JP" sz="1400">
            <a:effectLst/>
          </a:endParaRPr>
        </a:p>
        <a:p>
          <a:r>
            <a:rPr kumimoji="1" lang="ja-JP" altLang="ja-JP" sz="1100">
              <a:solidFill>
                <a:schemeClr val="dk1"/>
              </a:solidFill>
              <a:effectLst/>
              <a:latin typeface="+mn-lt"/>
              <a:ea typeface="+mn-ea"/>
              <a:cs typeface="+mn-cs"/>
            </a:rPr>
            <a:t>・各性質の</a:t>
          </a:r>
          <a:r>
            <a:rPr kumimoji="1" lang="ja-JP" altLang="en-US" sz="1100">
              <a:solidFill>
                <a:schemeClr val="dk1"/>
              </a:solidFill>
              <a:effectLst/>
              <a:latin typeface="+mn-lt"/>
              <a:ea typeface="+mn-ea"/>
              <a:cs typeface="+mn-cs"/>
            </a:rPr>
            <a:t>前年度比</a:t>
          </a:r>
          <a:r>
            <a:rPr kumimoji="1" lang="ja-JP" altLang="ja-JP" sz="1100">
              <a:solidFill>
                <a:schemeClr val="dk1"/>
              </a:solidFill>
              <a:effectLst/>
              <a:latin typeface="+mn-lt"/>
              <a:ea typeface="+mn-ea"/>
              <a:cs typeface="+mn-cs"/>
            </a:rPr>
            <a:t>増加の主な要因として、物件費はプレミアム商品券発行事業やふるさと納税件数の伸びに伴う経費の増、</a:t>
          </a:r>
          <a:r>
            <a:rPr kumimoji="1" lang="ja-JP" altLang="en-US" sz="1100">
              <a:solidFill>
                <a:schemeClr val="dk1"/>
              </a:solidFill>
              <a:effectLst/>
              <a:latin typeface="+mn-lt"/>
              <a:ea typeface="+mn-ea"/>
              <a:cs typeface="+mn-cs"/>
            </a:rPr>
            <a:t>補助費は広域ごみ処理施設運営負担金の増、</a:t>
          </a:r>
          <a:r>
            <a:rPr kumimoji="1" lang="ja-JP" altLang="ja-JP" sz="1100">
              <a:solidFill>
                <a:schemeClr val="dk1"/>
              </a:solidFill>
              <a:effectLst/>
              <a:latin typeface="+mn-lt"/>
              <a:ea typeface="+mn-ea"/>
              <a:cs typeface="+mn-cs"/>
            </a:rPr>
            <a:t>積立金はふるさと納税の伸びに伴う</a:t>
          </a:r>
          <a:r>
            <a:rPr kumimoji="1" lang="ja-JP" altLang="en-US" sz="1100">
              <a:solidFill>
                <a:schemeClr val="dk1"/>
              </a:solidFill>
              <a:effectLst/>
              <a:latin typeface="+mn-lt"/>
              <a:ea typeface="+mn-ea"/>
              <a:cs typeface="+mn-cs"/>
            </a:rPr>
            <a:t>基金積立の</a:t>
          </a:r>
          <a:r>
            <a:rPr kumimoji="1" lang="ja-JP" altLang="ja-JP" sz="1100">
              <a:solidFill>
                <a:schemeClr val="dk1"/>
              </a:solidFill>
              <a:effectLst/>
              <a:latin typeface="+mn-lt"/>
              <a:ea typeface="+mn-ea"/>
              <a:cs typeface="+mn-cs"/>
            </a:rPr>
            <a:t>増、普通建設事業費（うち</a:t>
          </a:r>
          <a:r>
            <a:rPr kumimoji="1" lang="ja-JP" altLang="en-US" sz="1100">
              <a:solidFill>
                <a:schemeClr val="dk1"/>
              </a:solidFill>
              <a:effectLst/>
              <a:latin typeface="+mn-lt"/>
              <a:ea typeface="+mn-ea"/>
              <a:cs typeface="+mn-cs"/>
            </a:rPr>
            <a:t>更新整備</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小中学校の施設改修事業</a:t>
          </a:r>
          <a:r>
            <a:rPr kumimoji="1" lang="ja-JP" altLang="ja-JP" sz="1100">
              <a:solidFill>
                <a:schemeClr val="dk1"/>
              </a:solidFill>
              <a:effectLst/>
              <a:latin typeface="+mn-lt"/>
              <a:ea typeface="+mn-ea"/>
              <a:cs typeface="+mn-cs"/>
            </a:rPr>
            <a:t>の増が考えられる。</a:t>
          </a:r>
          <a:endParaRPr lang="ja-JP" altLang="ja-JP" sz="1400">
            <a:effectLst/>
          </a:endParaRPr>
        </a:p>
        <a:p>
          <a:r>
            <a:rPr kumimoji="1" lang="ja-JP" altLang="ja-JP" sz="1100">
              <a:solidFill>
                <a:schemeClr val="dk1"/>
              </a:solidFill>
              <a:effectLst/>
              <a:latin typeface="+mn-lt"/>
              <a:ea typeface="+mn-ea"/>
              <a:cs typeface="+mn-cs"/>
            </a:rPr>
            <a:t>　また、減少の主な要因として、</a:t>
          </a:r>
          <a:r>
            <a:rPr kumimoji="1" lang="ja-JP" altLang="en-US" sz="1100">
              <a:solidFill>
                <a:schemeClr val="dk1"/>
              </a:solidFill>
              <a:effectLst/>
              <a:latin typeface="+mn-lt"/>
              <a:ea typeface="+mn-ea"/>
              <a:cs typeface="+mn-cs"/>
            </a:rPr>
            <a:t>人件費は退職金の減によるもの、普通建設事業費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市営住宅建設事業や強い農業づくり交付金事業の減によるものと</a:t>
          </a:r>
          <a:r>
            <a:rPr kumimoji="1" lang="ja-JP" altLang="ja-JP" sz="1100">
              <a:solidFill>
                <a:schemeClr val="dk1"/>
              </a:solidFill>
              <a:effectLst/>
              <a:latin typeface="+mn-lt"/>
              <a:ea typeface="+mn-ea"/>
              <a:cs typeface="+mn-cs"/>
            </a:rPr>
            <a:t>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佐賀県鹿島市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28,964
28,805
112.12
15,145,409
14,844,285
263,333
7,137,323
11,204,896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104077</xdr:rowOff>
    </xdr:from>
    <xdr:to>
      <xdr:col>24</xdr:col>
      <xdr:colOff>63500</xdr:colOff>
      <xdr:row>35</xdr:row>
      <xdr:rowOff>125793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04827"/>
          <a:ext cx="8382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109029</xdr:rowOff>
    </xdr:from>
    <xdr:to>
      <xdr:col>19</xdr:col>
      <xdr:colOff>177800</xdr:colOff>
      <xdr:row>35</xdr:row>
      <xdr:rowOff>125793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09779"/>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109029</xdr:rowOff>
    </xdr:from>
    <xdr:to>
      <xdr:col>15</xdr:col>
      <xdr:colOff>50800</xdr:colOff>
      <xdr:row>35</xdr:row>
      <xdr:rowOff>137795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09779"/>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71310</xdr:rowOff>
    </xdr:from>
    <xdr:to>
      <xdr:col>10</xdr:col>
      <xdr:colOff>114300</xdr:colOff>
      <xdr:row>35</xdr:row>
      <xdr:rowOff>137795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72060"/>
          <a:ext cx="889000" cy="6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53277</xdr:rowOff>
    </xdr:from>
    <xdr:to>
      <xdr:col>24</xdr:col>
      <xdr:colOff>114300</xdr:colOff>
      <xdr:row>35</xdr:row>
      <xdr:rowOff>154877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5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76154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74993</xdr:rowOff>
    </xdr:from>
    <xdr:to>
      <xdr:col>20</xdr:col>
      <xdr:colOff>38100</xdr:colOff>
      <xdr:row>36</xdr:row>
      <xdr:rowOff>5143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21670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5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58229</xdr:rowOff>
    </xdr:from>
    <xdr:to>
      <xdr:col>15</xdr:col>
      <xdr:colOff>101600</xdr:colOff>
      <xdr:row>35</xdr:row>
      <xdr:rowOff>159829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5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4906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3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86995</xdr:rowOff>
    </xdr:from>
    <xdr:to>
      <xdr:col>10</xdr:col>
      <xdr:colOff>165100</xdr:colOff>
      <xdr:row>36</xdr:row>
      <xdr:rowOff>17145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33672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6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20510</xdr:rowOff>
    </xdr:from>
    <xdr:to>
      <xdr:col>6</xdr:col>
      <xdr:colOff>38100</xdr:colOff>
      <xdr:row>35</xdr:row>
      <xdr:rowOff>122110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2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113237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1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7906</xdr:rowOff>
    </xdr:from>
    <xdr:to>
      <xdr:col>24</xdr:col>
      <xdr:colOff>63500</xdr:colOff>
      <xdr:row>58</xdr:row>
      <xdr:rowOff>46862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52006"/>
          <a:ext cx="838200" cy="3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46862</xdr:rowOff>
    </xdr:from>
    <xdr:to>
      <xdr:col>19</xdr:col>
      <xdr:colOff>177800</xdr:colOff>
      <xdr:row>58</xdr:row>
      <xdr:rowOff>72720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90962"/>
          <a:ext cx="889000" cy="2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72720</xdr:rowOff>
    </xdr:from>
    <xdr:to>
      <xdr:col>15</xdr:col>
      <xdr:colOff>50800</xdr:colOff>
      <xdr:row>58</xdr:row>
      <xdr:rowOff>103552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16820"/>
          <a:ext cx="889000" cy="3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103552</xdr:rowOff>
    </xdr:from>
    <xdr:to>
      <xdr:col>10</xdr:col>
      <xdr:colOff>114300</xdr:colOff>
      <xdr:row>58</xdr:row>
      <xdr:rowOff>110197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47652"/>
          <a:ext cx="889000" cy="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128556</xdr:rowOff>
    </xdr:from>
    <xdr:to>
      <xdr:col>24</xdr:col>
      <xdr:colOff>114300</xdr:colOff>
      <xdr:row>58</xdr:row>
      <xdr:rowOff>58706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106983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7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167512</xdr:rowOff>
    </xdr:from>
    <xdr:to>
      <xdr:col>20</xdr:col>
      <xdr:colOff>38100</xdr:colOff>
      <xdr:row>58</xdr:row>
      <xdr:rowOff>97662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88789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3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21920</xdr:rowOff>
    </xdr:from>
    <xdr:to>
      <xdr:col>15</xdr:col>
      <xdr:colOff>101600</xdr:colOff>
      <xdr:row>58</xdr:row>
      <xdr:rowOff>123520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114647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5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52752</xdr:rowOff>
    </xdr:from>
    <xdr:to>
      <xdr:col>10</xdr:col>
      <xdr:colOff>165100</xdr:colOff>
      <xdr:row>58</xdr:row>
      <xdr:rowOff>154352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145479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8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59397</xdr:rowOff>
    </xdr:from>
    <xdr:to>
      <xdr:col>6</xdr:col>
      <xdr:colOff>38100</xdr:colOff>
      <xdr:row>58</xdr:row>
      <xdr:rowOff>160997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152124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9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96274</xdr:rowOff>
    </xdr:from>
    <xdr:to>
      <xdr:col>24</xdr:col>
      <xdr:colOff>63500</xdr:colOff>
      <xdr:row>75</xdr:row>
      <xdr:rowOff>34437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783574"/>
          <a:ext cx="838200" cy="10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27640</xdr:rowOff>
    </xdr:from>
    <xdr:to>
      <xdr:col>19</xdr:col>
      <xdr:colOff>177800</xdr:colOff>
      <xdr:row>75</xdr:row>
      <xdr:rowOff>34437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886390"/>
          <a:ext cx="889000" cy="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27640</xdr:rowOff>
    </xdr:from>
    <xdr:to>
      <xdr:col>15</xdr:col>
      <xdr:colOff>50800</xdr:colOff>
      <xdr:row>75</xdr:row>
      <xdr:rowOff>87206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886390"/>
          <a:ext cx="889000" cy="5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87206</xdr:rowOff>
    </xdr:from>
    <xdr:to>
      <xdr:col>10</xdr:col>
      <xdr:colOff>114300</xdr:colOff>
      <xdr:row>76</xdr:row>
      <xdr:rowOff>13833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45956"/>
          <a:ext cx="889000" cy="9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45474</xdr:rowOff>
    </xdr:from>
    <xdr:to>
      <xdr:col>24</xdr:col>
      <xdr:colOff>114300</xdr:colOff>
      <xdr:row>74</xdr:row>
      <xdr:rowOff>147074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3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68351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8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155087</xdr:rowOff>
    </xdr:from>
    <xdr:to>
      <xdr:col>20</xdr:col>
      <xdr:colOff>38100</xdr:colOff>
      <xdr:row>75</xdr:row>
      <xdr:rowOff>85237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4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101764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1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148290</xdr:rowOff>
    </xdr:from>
    <xdr:to>
      <xdr:col>15</xdr:col>
      <xdr:colOff>101600</xdr:colOff>
      <xdr:row>75</xdr:row>
      <xdr:rowOff>78440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94967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1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36406</xdr:rowOff>
    </xdr:from>
    <xdr:to>
      <xdr:col>10</xdr:col>
      <xdr:colOff>165100</xdr:colOff>
      <xdr:row>75</xdr:row>
      <xdr:rowOff>138006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154533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7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134482</xdr:rowOff>
    </xdr:from>
    <xdr:to>
      <xdr:col>6</xdr:col>
      <xdr:colOff>38100</xdr:colOff>
      <xdr:row>76</xdr:row>
      <xdr:rowOff>64632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81159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68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17475</xdr:rowOff>
    </xdr:from>
    <xdr:to>
      <xdr:col>24</xdr:col>
      <xdr:colOff>63500</xdr:colOff>
      <xdr:row>98</xdr:row>
      <xdr:rowOff>37725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819575"/>
          <a:ext cx="8382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37725</xdr:rowOff>
    </xdr:from>
    <xdr:to>
      <xdr:col>19</xdr:col>
      <xdr:colOff>177800</xdr:colOff>
      <xdr:row>98</xdr:row>
      <xdr:rowOff>64948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839825"/>
          <a:ext cx="889000" cy="2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49118</xdr:rowOff>
    </xdr:from>
    <xdr:to>
      <xdr:col>15</xdr:col>
      <xdr:colOff>50800</xdr:colOff>
      <xdr:row>98</xdr:row>
      <xdr:rowOff>64948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851218"/>
          <a:ext cx="889000" cy="1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42507</xdr:rowOff>
    </xdr:from>
    <xdr:to>
      <xdr:col>10</xdr:col>
      <xdr:colOff>114300</xdr:colOff>
      <xdr:row>98</xdr:row>
      <xdr:rowOff>49118</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844607"/>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138125</xdr:rowOff>
    </xdr:from>
    <xdr:to>
      <xdr:col>24</xdr:col>
      <xdr:colOff>114300</xdr:colOff>
      <xdr:row>98</xdr:row>
      <xdr:rowOff>68275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6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53052</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158375</xdr:rowOff>
    </xdr:from>
    <xdr:to>
      <xdr:col>20</xdr:col>
      <xdr:colOff>38100</xdr:colOff>
      <xdr:row>98</xdr:row>
      <xdr:rowOff>88525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79652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88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14148</xdr:rowOff>
    </xdr:from>
    <xdr:to>
      <xdr:col>15</xdr:col>
      <xdr:colOff>101600</xdr:colOff>
      <xdr:row>98</xdr:row>
      <xdr:rowOff>115748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81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106875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90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169768</xdr:rowOff>
    </xdr:from>
    <xdr:to>
      <xdr:col>10</xdr:col>
      <xdr:colOff>165100</xdr:colOff>
      <xdr:row>98</xdr:row>
      <xdr:rowOff>99918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8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91045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89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163157</xdr:rowOff>
    </xdr:from>
    <xdr:to>
      <xdr:col>6</xdr:col>
      <xdr:colOff>38100</xdr:colOff>
      <xdr:row>98</xdr:row>
      <xdr:rowOff>93307</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9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84434</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88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84836</xdr:rowOff>
    </xdr:from>
    <xdr:to>
      <xdr:col>55</xdr:col>
      <xdr:colOff>0</xdr:colOff>
      <xdr:row>35</xdr:row>
      <xdr:rowOff>123698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08558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84836</xdr:rowOff>
    </xdr:from>
    <xdr:to>
      <xdr:col>50</xdr:col>
      <xdr:colOff>114300</xdr:colOff>
      <xdr:row>35</xdr:row>
      <xdr:rowOff>94633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08558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94633</xdr:rowOff>
    </xdr:from>
    <xdr:to>
      <xdr:col>45</xdr:col>
      <xdr:colOff>177800</xdr:colOff>
      <xdr:row>35</xdr:row>
      <xdr:rowOff>120432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095383"/>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107696</xdr:rowOff>
    </xdr:from>
    <xdr:to>
      <xdr:col>41</xdr:col>
      <xdr:colOff>50800</xdr:colOff>
      <xdr:row>35</xdr:row>
      <xdr:rowOff>120432</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108446"/>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72898</xdr:rowOff>
    </xdr:from>
    <xdr:to>
      <xdr:col>55</xdr:col>
      <xdr:colOff>50800</xdr:colOff>
      <xdr:row>36</xdr:row>
      <xdr:rowOff>3048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95775</xdr:rowOff>
    </xdr:from>
    <xdr:ext cx="469744"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592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34036</xdr:rowOff>
    </xdr:from>
    <xdr:to>
      <xdr:col>50</xdr:col>
      <xdr:colOff>165100</xdr:colOff>
      <xdr:row>35</xdr:row>
      <xdr:rowOff>135636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152163</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04428"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43833</xdr:rowOff>
    </xdr:from>
    <xdr:to>
      <xdr:col>46</xdr:col>
      <xdr:colOff>38100</xdr:colOff>
      <xdr:row>35</xdr:row>
      <xdr:rowOff>145433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04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161960</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15428" y="581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69632</xdr:rowOff>
    </xdr:from>
    <xdr:to>
      <xdr:col>41</xdr:col>
      <xdr:colOff>101600</xdr:colOff>
      <xdr:row>35</xdr:row>
      <xdr:rowOff>171232</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0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16309</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26428" y="584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56896</xdr:rowOff>
    </xdr:from>
    <xdr:to>
      <xdr:col>36</xdr:col>
      <xdr:colOff>165100</xdr:colOff>
      <xdr:row>35</xdr:row>
      <xdr:rowOff>158496</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3573</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583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8509</xdr:rowOff>
    </xdr:from>
    <xdr:to>
      <xdr:col>55</xdr:col>
      <xdr:colOff>0</xdr:colOff>
      <xdr:row>57</xdr:row>
      <xdr:rowOff>368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609709"/>
          <a:ext cx="838200" cy="16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8509</xdr:rowOff>
    </xdr:from>
    <xdr:to>
      <xdr:col>50</xdr:col>
      <xdr:colOff>114300</xdr:colOff>
      <xdr:row>56</xdr:row>
      <xdr:rowOff>48501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609709"/>
          <a:ext cx="889000" cy="3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72822</xdr:rowOff>
    </xdr:from>
    <xdr:to>
      <xdr:col>45</xdr:col>
      <xdr:colOff>177800</xdr:colOff>
      <xdr:row>56</xdr:row>
      <xdr:rowOff>48501</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7861300" y="9502572"/>
          <a:ext cx="889000" cy="14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72822</xdr:rowOff>
    </xdr:from>
    <xdr:to>
      <xdr:col>41</xdr:col>
      <xdr:colOff>50800</xdr:colOff>
      <xdr:row>57</xdr:row>
      <xdr:rowOff>25324</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502572"/>
          <a:ext cx="889000" cy="29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121018</xdr:rowOff>
    </xdr:from>
    <xdr:to>
      <xdr:col>55</xdr:col>
      <xdr:colOff>50800</xdr:colOff>
      <xdr:row>57</xdr:row>
      <xdr:rowOff>51168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72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99445</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70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129159</xdr:rowOff>
    </xdr:from>
    <xdr:to>
      <xdr:col>50</xdr:col>
      <xdr:colOff>165100</xdr:colOff>
      <xdr:row>56</xdr:row>
      <xdr:rowOff>59309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5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75836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33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169151</xdr:rowOff>
    </xdr:from>
    <xdr:to>
      <xdr:col>46</xdr:col>
      <xdr:colOff>38100</xdr:colOff>
      <xdr:row>56</xdr:row>
      <xdr:rowOff>99301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59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115828</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37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22022</xdr:rowOff>
    </xdr:from>
    <xdr:to>
      <xdr:col>41</xdr:col>
      <xdr:colOff>101600</xdr:colOff>
      <xdr:row>55</xdr:row>
      <xdr:rowOff>123622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45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140149</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22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145974</xdr:rowOff>
    </xdr:from>
    <xdr:to>
      <xdr:col>36</xdr:col>
      <xdr:colOff>165100</xdr:colOff>
      <xdr:row>57</xdr:row>
      <xdr:rowOff>76124</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74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67251</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83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44314</xdr:rowOff>
    </xdr:from>
    <xdr:to>
      <xdr:col>55</xdr:col>
      <xdr:colOff>0</xdr:colOff>
      <xdr:row>78</xdr:row>
      <xdr:rowOff>119050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417414"/>
          <a:ext cx="838200" cy="7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44314</xdr:rowOff>
    </xdr:from>
    <xdr:to>
      <xdr:col>50</xdr:col>
      <xdr:colOff>114300</xdr:colOff>
      <xdr:row>78</xdr:row>
      <xdr:rowOff>113929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417414"/>
          <a:ext cx="889000" cy="6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113929</xdr:rowOff>
    </xdr:from>
    <xdr:to>
      <xdr:col>45</xdr:col>
      <xdr:colOff>177800</xdr:colOff>
      <xdr:row>78</xdr:row>
      <xdr:rowOff>139036</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487029"/>
          <a:ext cx="889000" cy="2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125549</xdr:rowOff>
    </xdr:from>
    <xdr:to>
      <xdr:col>41</xdr:col>
      <xdr:colOff>50800</xdr:colOff>
      <xdr:row>78</xdr:row>
      <xdr:rowOff>139036</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498649"/>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68250</xdr:rowOff>
    </xdr:from>
    <xdr:to>
      <xdr:col>55</xdr:col>
      <xdr:colOff>50800</xdr:colOff>
      <xdr:row>78</xdr:row>
      <xdr:rowOff>169850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154627</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164964</xdr:rowOff>
    </xdr:from>
    <xdr:to>
      <xdr:col>50</xdr:col>
      <xdr:colOff>165100</xdr:colOff>
      <xdr:row>78</xdr:row>
      <xdr:rowOff>95114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36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111641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14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63129</xdr:rowOff>
    </xdr:from>
    <xdr:to>
      <xdr:col>46</xdr:col>
      <xdr:colOff>38100</xdr:colOff>
      <xdr:row>78</xdr:row>
      <xdr:rowOff>164729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3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155856</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52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88236</xdr:rowOff>
    </xdr:from>
    <xdr:to>
      <xdr:col>41</xdr:col>
      <xdr:colOff>101600</xdr:colOff>
      <xdr:row>79</xdr:row>
      <xdr:rowOff>18386</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9513</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5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74749</xdr:rowOff>
    </xdr:from>
    <xdr:to>
      <xdr:col>36</xdr:col>
      <xdr:colOff>165100</xdr:colOff>
      <xdr:row>79</xdr:row>
      <xdr:rowOff>4899</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167476</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5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153673</xdr:rowOff>
    </xdr:from>
    <xdr:to>
      <xdr:col>55</xdr:col>
      <xdr:colOff>0</xdr:colOff>
      <xdr:row>97</xdr:row>
      <xdr:rowOff>54308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612873"/>
          <a:ext cx="838200" cy="7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153673</xdr:rowOff>
    </xdr:from>
    <xdr:to>
      <xdr:col>50</xdr:col>
      <xdr:colOff>114300</xdr:colOff>
      <xdr:row>97</xdr:row>
      <xdr:rowOff>104076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612873"/>
          <a:ext cx="889000" cy="12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104076</xdr:rowOff>
    </xdr:from>
    <xdr:to>
      <xdr:col>45</xdr:col>
      <xdr:colOff>177800</xdr:colOff>
      <xdr:row>97</xdr:row>
      <xdr:rowOff>104639</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734726"/>
          <a:ext cx="889000" cy="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80787</xdr:rowOff>
    </xdr:from>
    <xdr:to>
      <xdr:col>41</xdr:col>
      <xdr:colOff>50800</xdr:colOff>
      <xdr:row>97</xdr:row>
      <xdr:rowOff>104639</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711437"/>
          <a:ext cx="889000" cy="2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3508</xdr:rowOff>
    </xdr:from>
    <xdr:to>
      <xdr:col>55</xdr:col>
      <xdr:colOff>50800</xdr:colOff>
      <xdr:row>97</xdr:row>
      <xdr:rowOff>105108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63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153385</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6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102873</xdr:rowOff>
    </xdr:from>
    <xdr:to>
      <xdr:col>50</xdr:col>
      <xdr:colOff>165100</xdr:colOff>
      <xdr:row>97</xdr:row>
      <xdr:rowOff>33023</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5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24150</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65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53276</xdr:rowOff>
    </xdr:from>
    <xdr:to>
      <xdr:col>46</xdr:col>
      <xdr:colOff>38100</xdr:colOff>
      <xdr:row>97</xdr:row>
      <xdr:rowOff>154876</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6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146003</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77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53839</xdr:rowOff>
    </xdr:from>
    <xdr:to>
      <xdr:col>41</xdr:col>
      <xdr:colOff>101600</xdr:colOff>
      <xdr:row>97</xdr:row>
      <xdr:rowOff>155439</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68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146566</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77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29987</xdr:rowOff>
    </xdr:from>
    <xdr:to>
      <xdr:col>36</xdr:col>
      <xdr:colOff>165100</xdr:colOff>
      <xdr:row>97</xdr:row>
      <xdr:rowOff>131587</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66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122714</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75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76911</xdr:rowOff>
    </xdr:from>
    <xdr:to>
      <xdr:col>85</xdr:col>
      <xdr:colOff>127000</xdr:colOff>
      <xdr:row>37</xdr:row>
      <xdr:rowOff>84969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5481300" y="6420561"/>
          <a:ext cx="8382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76911</xdr:rowOff>
    </xdr:from>
    <xdr:to>
      <xdr:col>81</xdr:col>
      <xdr:colOff>50800</xdr:colOff>
      <xdr:row>37</xdr:row>
      <xdr:rowOff>94171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6420561"/>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19399</xdr:rowOff>
    </xdr:from>
    <xdr:to>
      <xdr:col>76</xdr:col>
      <xdr:colOff>114300</xdr:colOff>
      <xdr:row>37</xdr:row>
      <xdr:rowOff>94171</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3703300" y="5505799"/>
          <a:ext cx="889000" cy="93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19399</xdr:rowOff>
    </xdr:from>
    <xdr:to>
      <xdr:col>71</xdr:col>
      <xdr:colOff>177800</xdr:colOff>
      <xdr:row>35</xdr:row>
      <xdr:rowOff>56185</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flipV="1">
          <a:off x="12814300" y="5505799"/>
          <a:ext cx="889000" cy="55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34169</xdr:rowOff>
    </xdr:from>
    <xdr:to>
      <xdr:col>85</xdr:col>
      <xdr:colOff>177800</xdr:colOff>
      <xdr:row>37</xdr:row>
      <xdr:rowOff>135769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3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120546</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29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26111</xdr:rowOff>
    </xdr:from>
    <xdr:to>
      <xdr:col>81</xdr:col>
      <xdr:colOff>101600</xdr:colOff>
      <xdr:row>37</xdr:row>
      <xdr:rowOff>127711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3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118838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646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43371</xdr:rowOff>
    </xdr:from>
    <xdr:to>
      <xdr:col>76</xdr:col>
      <xdr:colOff>165100</xdr:colOff>
      <xdr:row>37</xdr:row>
      <xdr:rowOff>144971</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3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136097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47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140049</xdr:rowOff>
    </xdr:from>
    <xdr:to>
      <xdr:col>72</xdr:col>
      <xdr:colOff>38100</xdr:colOff>
      <xdr:row>32</xdr:row>
      <xdr:rowOff>70199</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545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86726</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523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5385</xdr:rowOff>
    </xdr:from>
    <xdr:to>
      <xdr:col>67</xdr:col>
      <xdr:colOff>101600</xdr:colOff>
      <xdr:row>35</xdr:row>
      <xdr:rowOff>106985</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0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123512</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578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159527</xdr:rowOff>
    </xdr:from>
    <xdr:to>
      <xdr:col>85</xdr:col>
      <xdr:colOff>127000</xdr:colOff>
      <xdr:row>57</xdr:row>
      <xdr:rowOff>103002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760727"/>
          <a:ext cx="838200" cy="1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169578</xdr:rowOff>
    </xdr:from>
    <xdr:to>
      <xdr:col>81</xdr:col>
      <xdr:colOff>50800</xdr:colOff>
      <xdr:row>57</xdr:row>
      <xdr:rowOff>103002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770778"/>
          <a:ext cx="889000" cy="10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169578</xdr:rowOff>
    </xdr:from>
    <xdr:to>
      <xdr:col>76</xdr:col>
      <xdr:colOff>114300</xdr:colOff>
      <xdr:row>57</xdr:row>
      <xdr:rowOff>75326</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770778"/>
          <a:ext cx="889000" cy="7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19601</xdr:rowOff>
    </xdr:from>
    <xdr:to>
      <xdr:col>71</xdr:col>
      <xdr:colOff>177800</xdr:colOff>
      <xdr:row>57</xdr:row>
      <xdr:rowOff>75326</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792251"/>
          <a:ext cx="889000" cy="5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108727</xdr:rowOff>
    </xdr:from>
    <xdr:to>
      <xdr:col>85</xdr:col>
      <xdr:colOff>177800</xdr:colOff>
      <xdr:row>57</xdr:row>
      <xdr:rowOff>38877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70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87154</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68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52202</xdr:rowOff>
    </xdr:from>
    <xdr:to>
      <xdr:col>81</xdr:col>
      <xdr:colOff>101600</xdr:colOff>
      <xdr:row>57</xdr:row>
      <xdr:rowOff>153802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82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144929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91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118778</xdr:rowOff>
    </xdr:from>
    <xdr:to>
      <xdr:col>76</xdr:col>
      <xdr:colOff>165100</xdr:colOff>
      <xdr:row>57</xdr:row>
      <xdr:rowOff>48928</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71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40055</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81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24526</xdr:rowOff>
    </xdr:from>
    <xdr:to>
      <xdr:col>72</xdr:col>
      <xdr:colOff>38100</xdr:colOff>
      <xdr:row>57</xdr:row>
      <xdr:rowOff>126126</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79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117253</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88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140251</xdr:rowOff>
    </xdr:from>
    <xdr:to>
      <xdr:col>67</xdr:col>
      <xdr:colOff>101600</xdr:colOff>
      <xdr:row>57</xdr:row>
      <xdr:rowOff>70401</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74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61528</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8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80607</xdr:rowOff>
    </xdr:from>
    <xdr:to>
      <xdr:col>85</xdr:col>
      <xdr:colOff>127000</xdr:colOff>
      <xdr:row>79</xdr:row>
      <xdr:rowOff>82665</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5481300" y="13625157"/>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80607</xdr:rowOff>
    </xdr:from>
    <xdr:to>
      <xdr:col>81</xdr:col>
      <xdr:colOff>50800</xdr:colOff>
      <xdr:row>79</xdr:row>
      <xdr:rowOff>96935</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36251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84232</xdr:rowOff>
    </xdr:from>
    <xdr:to>
      <xdr:col>76</xdr:col>
      <xdr:colOff>114300</xdr:colOff>
      <xdr:row>79</xdr:row>
      <xdr:rowOff>96935</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3703300" y="13628782"/>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84232</xdr:rowOff>
    </xdr:from>
    <xdr:to>
      <xdr:col>71</xdr:col>
      <xdr:colOff>177800</xdr:colOff>
      <xdr:row>79</xdr:row>
      <xdr:rowOff>96610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2814300" y="13628782"/>
          <a:ext cx="8890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31865</xdr:rowOff>
    </xdr:from>
    <xdr:to>
      <xdr:col>85</xdr:col>
      <xdr:colOff>177800</xdr:colOff>
      <xdr:row>79</xdr:row>
      <xdr:rowOff>133465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5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118242</xdr:rowOff>
    </xdr:from>
    <xdr:ext cx="378565"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491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29807</xdr:rowOff>
    </xdr:from>
    <xdr:to>
      <xdr:col>81</xdr:col>
      <xdr:colOff>101600</xdr:colOff>
      <xdr:row>79</xdr:row>
      <xdr:rowOff>131407</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57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122534</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46428" y="1366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46135</xdr:rowOff>
    </xdr:from>
    <xdr:to>
      <xdr:col>76</xdr:col>
      <xdr:colOff>165100</xdr:colOff>
      <xdr:row>79</xdr:row>
      <xdr:rowOff>147735</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9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138862</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403017" y="13683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33432</xdr:rowOff>
    </xdr:from>
    <xdr:to>
      <xdr:col>72</xdr:col>
      <xdr:colOff>38100</xdr:colOff>
      <xdr:row>79</xdr:row>
      <xdr:rowOff>135032</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126159</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514017" y="13670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45810</xdr:rowOff>
    </xdr:from>
    <xdr:to>
      <xdr:col>67</xdr:col>
      <xdr:colOff>101600</xdr:colOff>
      <xdr:row>79</xdr:row>
      <xdr:rowOff>147410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138537</xdr:rowOff>
    </xdr:from>
    <xdr:ext cx="378565"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625017" y="13683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169418</xdr:rowOff>
    </xdr:from>
    <xdr:to>
      <xdr:col>85</xdr:col>
      <xdr:colOff>127000</xdr:colOff>
      <xdr:row>99</xdr:row>
      <xdr:rowOff>12449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971518"/>
          <a:ext cx="838200" cy="1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12449</xdr:rowOff>
    </xdr:from>
    <xdr:to>
      <xdr:col>81</xdr:col>
      <xdr:colOff>50800</xdr:colOff>
      <xdr:row>99</xdr:row>
      <xdr:rowOff>17104</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985999"/>
          <a:ext cx="8890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16213</xdr:rowOff>
    </xdr:from>
    <xdr:to>
      <xdr:col>76</xdr:col>
      <xdr:colOff>114300</xdr:colOff>
      <xdr:row>99</xdr:row>
      <xdr:rowOff>17104</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989763"/>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170858</xdr:rowOff>
    </xdr:from>
    <xdr:to>
      <xdr:col>71</xdr:col>
      <xdr:colOff>177800</xdr:colOff>
      <xdr:row>99</xdr:row>
      <xdr:rowOff>16213</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972958"/>
          <a:ext cx="889000" cy="1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118618</xdr:rowOff>
    </xdr:from>
    <xdr:to>
      <xdr:col>85</xdr:col>
      <xdr:colOff>177800</xdr:colOff>
      <xdr:row>99</xdr:row>
      <xdr:rowOff>48768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92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33545</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83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133099</xdr:rowOff>
    </xdr:from>
    <xdr:to>
      <xdr:col>81</xdr:col>
      <xdr:colOff>101600</xdr:colOff>
      <xdr:row>99</xdr:row>
      <xdr:rowOff>63249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93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54376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702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137754</xdr:rowOff>
    </xdr:from>
    <xdr:to>
      <xdr:col>76</xdr:col>
      <xdr:colOff>165100</xdr:colOff>
      <xdr:row>99</xdr:row>
      <xdr:rowOff>67904</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93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59031</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703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136863</xdr:rowOff>
    </xdr:from>
    <xdr:to>
      <xdr:col>72</xdr:col>
      <xdr:colOff>38100</xdr:colOff>
      <xdr:row>99</xdr:row>
      <xdr:rowOff>67013</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93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58140</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703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120058</xdr:rowOff>
    </xdr:from>
    <xdr:to>
      <xdr:col>67</xdr:col>
      <xdr:colOff>101600</xdr:colOff>
      <xdr:row>99</xdr:row>
      <xdr:rowOff>50208</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92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41335</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701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・民生費、労働費を除くと、住民一人当たりのコストは類似団体内平均値と比較して概ね</a:t>
          </a:r>
          <a:r>
            <a:rPr kumimoji="1" lang="ja-JP" altLang="en-US" sz="1100">
              <a:solidFill>
                <a:schemeClr val="dk1"/>
              </a:solidFill>
              <a:effectLst/>
              <a:latin typeface="+mn-lt"/>
              <a:ea typeface="+mn-ea"/>
              <a:cs typeface="+mn-cs"/>
            </a:rPr>
            <a:t>同等または</a:t>
          </a:r>
          <a:r>
            <a:rPr kumimoji="1" lang="ja-JP" altLang="ja-JP" sz="1100">
              <a:solidFill>
                <a:schemeClr val="dk1"/>
              </a:solidFill>
              <a:effectLst/>
              <a:latin typeface="+mn-lt"/>
              <a:ea typeface="+mn-ea"/>
              <a:cs typeface="+mn-cs"/>
            </a:rPr>
            <a:t>低い水準である。</a:t>
          </a:r>
          <a:endParaRPr lang="ja-JP" altLang="ja-JP" sz="1400">
            <a:effectLst/>
          </a:endParaRPr>
        </a:p>
        <a:p>
          <a:r>
            <a:rPr kumimoji="1" lang="ja-JP" altLang="ja-JP" sz="1100">
              <a:solidFill>
                <a:schemeClr val="dk1"/>
              </a:solidFill>
              <a:effectLst/>
              <a:latin typeface="+mn-lt"/>
              <a:ea typeface="+mn-ea"/>
              <a:cs typeface="+mn-cs"/>
            </a:rPr>
            <a:t>・民生費は他自治体に比べ老年人口割合が高く、幼稚園に比べ保育所の割合が高いこと、労働費は勤労者福利厚生資金等貸付金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主な要因となっている。</a:t>
          </a:r>
          <a:endParaRPr lang="ja-JP" altLang="ja-JP" sz="1400">
            <a:effectLst/>
          </a:endParaRPr>
        </a:p>
        <a:p>
          <a:r>
            <a:rPr kumimoji="1" lang="ja-JP" altLang="ja-JP" sz="1100">
              <a:solidFill>
                <a:schemeClr val="dk1"/>
              </a:solidFill>
              <a:effectLst/>
              <a:latin typeface="+mn-lt"/>
              <a:ea typeface="+mn-ea"/>
              <a:cs typeface="+mn-cs"/>
            </a:rPr>
            <a:t>・各目的の</a:t>
          </a:r>
          <a:r>
            <a:rPr kumimoji="1" lang="ja-JP" altLang="en-US" sz="1100">
              <a:solidFill>
                <a:schemeClr val="dk1"/>
              </a:solidFill>
              <a:effectLst/>
              <a:latin typeface="+mn-lt"/>
              <a:ea typeface="+mn-ea"/>
              <a:cs typeface="+mn-cs"/>
            </a:rPr>
            <a:t>前年度比</a:t>
          </a:r>
          <a:r>
            <a:rPr kumimoji="1" lang="ja-JP" altLang="ja-JP" sz="1100">
              <a:solidFill>
                <a:schemeClr val="dk1"/>
              </a:solidFill>
              <a:effectLst/>
              <a:latin typeface="+mn-lt"/>
              <a:ea typeface="+mn-ea"/>
              <a:cs typeface="+mn-cs"/>
            </a:rPr>
            <a:t>増加の主な要因として、総務費は</a:t>
          </a:r>
          <a:r>
            <a:rPr kumimoji="1" lang="ja-JP" altLang="en-US" sz="1100">
              <a:solidFill>
                <a:schemeClr val="dk1"/>
              </a:solidFill>
              <a:effectLst/>
              <a:latin typeface="+mn-lt"/>
              <a:ea typeface="+mn-ea"/>
              <a:cs typeface="+mn-cs"/>
            </a:rPr>
            <a:t>市民会館建設事業や</a:t>
          </a:r>
          <a:r>
            <a:rPr kumimoji="1" lang="ja-JP" altLang="ja-JP" sz="1100">
              <a:solidFill>
                <a:schemeClr val="dk1"/>
              </a:solidFill>
              <a:effectLst/>
              <a:latin typeface="+mn-lt"/>
              <a:ea typeface="+mn-ea"/>
              <a:cs typeface="+mn-cs"/>
            </a:rPr>
            <a:t>ふるさと納税件数の伸びに伴う関係経費の増、</a:t>
          </a:r>
          <a:r>
            <a:rPr kumimoji="1" lang="ja-JP" altLang="en-US" sz="1100">
              <a:solidFill>
                <a:schemeClr val="dk1"/>
              </a:solidFill>
              <a:effectLst/>
              <a:latin typeface="+mn-lt"/>
              <a:ea typeface="+mn-ea"/>
              <a:cs typeface="+mn-cs"/>
            </a:rPr>
            <a:t>民生費は保育所や放課後児童クラブの施設整備費の増、</a:t>
          </a:r>
          <a:r>
            <a:rPr kumimoji="1" lang="ja-JP" altLang="ja-JP" sz="1100">
              <a:solidFill>
                <a:schemeClr val="dk1"/>
              </a:solidFill>
              <a:effectLst/>
              <a:latin typeface="+mn-lt"/>
              <a:ea typeface="+mn-ea"/>
              <a:cs typeface="+mn-cs"/>
            </a:rPr>
            <a:t>衛生費はごみ処理施設運営負担金の増、</a:t>
          </a:r>
          <a:r>
            <a:rPr kumimoji="1" lang="ja-JP" altLang="en-US" sz="1100">
              <a:solidFill>
                <a:schemeClr val="dk1"/>
              </a:solidFill>
              <a:effectLst/>
              <a:latin typeface="+mn-lt"/>
              <a:ea typeface="+mn-ea"/>
              <a:cs typeface="+mn-cs"/>
            </a:rPr>
            <a:t>教育費は小中学校空調設備設設置事業の</a:t>
          </a:r>
          <a:r>
            <a:rPr kumimoji="1" lang="ja-JP" altLang="ja-JP" sz="1100">
              <a:solidFill>
                <a:schemeClr val="dk1"/>
              </a:solidFill>
              <a:effectLst/>
              <a:latin typeface="+mn-lt"/>
              <a:ea typeface="+mn-ea"/>
              <a:cs typeface="+mn-cs"/>
            </a:rPr>
            <a:t>増などが考えられる。</a:t>
          </a:r>
          <a:endParaRPr lang="ja-JP" altLang="ja-JP" sz="1400">
            <a:effectLst/>
          </a:endParaRPr>
        </a:p>
        <a:p>
          <a:r>
            <a:rPr kumimoji="1" lang="ja-JP" altLang="ja-JP" sz="1100">
              <a:solidFill>
                <a:schemeClr val="dk1"/>
              </a:solidFill>
              <a:effectLst/>
              <a:latin typeface="+mn-lt"/>
              <a:ea typeface="+mn-ea"/>
              <a:cs typeface="+mn-cs"/>
            </a:rPr>
            <a:t>　また、減少の主な要因として、</a:t>
          </a:r>
          <a:r>
            <a:rPr kumimoji="1" lang="ja-JP" altLang="en-US" sz="1100">
              <a:solidFill>
                <a:schemeClr val="dk1"/>
              </a:solidFill>
              <a:effectLst/>
              <a:latin typeface="+mn-lt"/>
              <a:ea typeface="+mn-ea"/>
              <a:cs typeface="+mn-cs"/>
            </a:rPr>
            <a:t>農林水産費は強い農業づくり交付金事業の減、商工費は道の駅整備業の減、土木費は市営住宅建設事業の減、消防費は全国操法大会出場臨時交付金の減などが</a:t>
          </a:r>
          <a:r>
            <a:rPr kumimoji="1" lang="ja-JP" altLang="ja-JP" sz="1100">
              <a:solidFill>
                <a:schemeClr val="dk1"/>
              </a:solidFill>
              <a:effectLst/>
              <a:latin typeface="+mn-lt"/>
              <a:ea typeface="+mn-ea"/>
              <a:cs typeface="+mn-cs"/>
            </a:rPr>
            <a:t>考えれる。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佐賀県鹿島市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財政調整基金は、財源不足の補填や年度間の財源平準化のために、取崩や積立を行っており、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末</a:t>
          </a:r>
          <a:r>
            <a:rPr kumimoji="1" lang="ja-JP" altLang="ja-JP" sz="1100">
              <a:solidFill>
                <a:schemeClr val="dk1"/>
              </a:solidFill>
              <a:effectLst/>
              <a:latin typeface="+mn-lt"/>
              <a:ea typeface="+mn-ea"/>
              <a:cs typeface="+mn-cs"/>
            </a:rPr>
            <a:t>残高は前年度を下回ったが、一般的に適正といわれる標準財政規模比の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程度</a:t>
          </a:r>
          <a:r>
            <a:rPr kumimoji="1" lang="ja-JP" altLang="ja-JP" sz="1100">
              <a:solidFill>
                <a:schemeClr val="dk1"/>
              </a:solidFill>
              <a:effectLst/>
              <a:latin typeface="+mn-lt"/>
              <a:ea typeface="+mn-ea"/>
              <a:cs typeface="+mn-cs"/>
            </a:rPr>
            <a:t>で推移している。</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令和元年度は財政調整基金取り崩し額が大きく、</a:t>
          </a:r>
          <a:r>
            <a:rPr kumimoji="1" lang="ja-JP" altLang="ja-JP" sz="1100">
              <a:solidFill>
                <a:schemeClr val="dk1"/>
              </a:solidFill>
              <a:effectLst/>
              <a:latin typeface="+mn-lt"/>
              <a:ea typeface="+mn-ea"/>
              <a:cs typeface="+mn-cs"/>
            </a:rPr>
            <a:t>実質単年度収支</a:t>
          </a:r>
          <a:r>
            <a:rPr kumimoji="1" lang="ja-JP" altLang="en-US" sz="1100">
              <a:solidFill>
                <a:schemeClr val="dk1"/>
              </a:solidFill>
              <a:effectLst/>
              <a:latin typeface="+mn-lt"/>
              <a:ea typeface="+mn-ea"/>
              <a:cs typeface="+mn-cs"/>
            </a:rPr>
            <a:t>もマイナス値となった。</a:t>
          </a:r>
          <a:r>
            <a:rPr kumimoji="1" lang="ja-JP" altLang="ja-JP" sz="1100">
              <a:solidFill>
                <a:schemeClr val="dk1"/>
              </a:solidFill>
              <a:effectLst/>
              <a:latin typeface="+mn-lt"/>
              <a:ea typeface="+mn-ea"/>
              <a:cs typeface="+mn-cs"/>
            </a:rPr>
            <a:t>今後も大型投資事業が控えて</a:t>
          </a:r>
          <a:r>
            <a:rPr kumimoji="1" lang="ja-JP" altLang="en-US" sz="1100">
              <a:solidFill>
                <a:schemeClr val="dk1"/>
              </a:solidFill>
              <a:effectLst/>
              <a:latin typeface="+mn-lt"/>
              <a:ea typeface="+mn-ea"/>
              <a:cs typeface="+mn-cs"/>
            </a:rPr>
            <a:t>いるが、財政調整基金の取崩しを最小限にとどめ</a:t>
          </a:r>
          <a:r>
            <a:rPr kumimoji="1" lang="ja-JP" altLang="ja-JP" sz="1100">
              <a:solidFill>
                <a:schemeClr val="dk1"/>
              </a:solidFill>
              <a:effectLst/>
              <a:latin typeface="+mn-lt"/>
              <a:ea typeface="+mn-ea"/>
              <a:cs typeface="+mn-cs"/>
            </a:rPr>
            <a:t>財政基盤の強化を図る。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佐賀県鹿島市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年度以降全ての会計で黒字決算となっている。</a:t>
          </a:r>
          <a:endParaRPr lang="ja-JP" altLang="ja-JP" sz="1400">
            <a:effectLst/>
          </a:endParaRPr>
        </a:p>
        <a:p>
          <a:r>
            <a:rPr kumimoji="1" lang="ja-JP" altLang="ja-JP" sz="1100">
              <a:solidFill>
                <a:schemeClr val="dk1"/>
              </a:solidFill>
              <a:effectLst/>
              <a:latin typeface="+mn-lt"/>
              <a:ea typeface="+mn-ea"/>
              <a:cs typeface="+mn-cs"/>
            </a:rPr>
            <a:t>　国民健康保険特別会計については、高齢化による保険給付費の増や景気低迷等により保険税収が伸び悩み、平成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年度決算以降は赤字となっていたが、平成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年度に一般会計からの法定外繰入を</a:t>
          </a:r>
          <a:r>
            <a:rPr kumimoji="1" lang="ja-JP" altLang="en-US" sz="1100">
              <a:solidFill>
                <a:schemeClr val="dk1"/>
              </a:solidFill>
              <a:effectLst/>
              <a:latin typeface="+mn-lt"/>
              <a:ea typeface="+mn-ea"/>
              <a:cs typeface="+mn-cs"/>
            </a:rPr>
            <a:t>実施、その後、県単位での広域運営になったことにより再び黒字に転じている。</a:t>
          </a:r>
          <a:endParaRPr lang="ja-JP" altLang="ja-JP" sz="1400">
            <a:effectLst/>
          </a:endParaRPr>
        </a:p>
        <a:p>
          <a:r>
            <a:rPr kumimoji="1" lang="ja-JP" altLang="ja-JP" sz="1100">
              <a:solidFill>
                <a:schemeClr val="dk1"/>
              </a:solidFill>
              <a:effectLst/>
              <a:latin typeface="+mn-lt"/>
              <a:ea typeface="+mn-ea"/>
              <a:cs typeface="+mn-cs"/>
            </a:rPr>
            <a:t>　今後も保険税収納率の向上や医療費給付の適正化をすすめ、黒字を維持できるよう努めるとともに、他会計についても健全な事業運営を図る。</a:t>
          </a:r>
          <a:endParaRPr lang="ja-JP" altLang="ja-JP" sz="1400">
            <a:effectLst/>
          </a:endParaRPr>
        </a:p>
        <a:p>
          <a:r>
            <a:rPr kumimoji="1" lang="ja-JP" altLang="ja-JP" sz="1100">
              <a:solidFill>
                <a:schemeClr val="dk1"/>
              </a:solidFill>
              <a:effectLst/>
              <a:latin typeface="+mn-lt"/>
              <a:ea typeface="+mn-ea"/>
              <a:cs typeface="+mn-cs"/>
            </a:rPr>
            <a:t>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6;&#65299;&#24180;&#24230;&#65288;&#65298;&#65296;&#65298;&#65297;&#24180;&#65289;&#12288;&#20225;&#30011;&#36001;&#25919;&#35506;/70&#12288;&#36001;&#25919;&#20418;/770200&#12288;&#20844;&#20250;&#35336;&#21046;&#24230;&#12539;&#20844;&#20849;&#26045;&#35373;&#31561;&#32207;&#21512;&#31649;&#29702;&#35336;&#30011;/36&#12288;&#36001;&#21209;&#26360;&#39006;&#12398;&#20844;&#34920;/&#12294;&#20999;10.22&#12304;&#36001;&#25919;&#29366;&#27841;&#36039;&#26009;&#38598;%202&#22238;&#30446;%20&#26377;&#24418;&#22266;&#23450;&#36039;&#29987;&#28187;&#20385;&#20767;&#21364;&#29575;&#12305;_412074_&#40575;&#23798;&#24066;_2019/&#12304;&#36001;&#25919;&#29366;&#27841;&#36039;&#26009;&#38598;&#12305;_412074_&#40575;&#23798;&#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68.900000000000006</v>
          </cell>
          <cell r="BX51">
            <v>92.6</v>
          </cell>
          <cell r="CF51">
            <v>97.2</v>
          </cell>
          <cell r="CN51">
            <v>97.2</v>
          </cell>
          <cell r="CV51">
            <v>97.8</v>
          </cell>
        </row>
        <row r="53">
          <cell r="BP53">
            <v>56.8</v>
          </cell>
          <cell r="BX53">
            <v>56.1</v>
          </cell>
          <cell r="CF53">
            <v>57.8</v>
          </cell>
          <cell r="CN53">
            <v>59.5</v>
          </cell>
          <cell r="CV53">
            <v>60.6</v>
          </cell>
        </row>
        <row r="55">
          <cell r="AN55" t="str">
            <v>類似団体内平均値</v>
          </cell>
          <cell r="BP55">
            <v>58.5</v>
          </cell>
          <cell r="BX55">
            <v>54.6</v>
          </cell>
          <cell r="CF55">
            <v>53.2</v>
          </cell>
          <cell r="CN55">
            <v>47.9</v>
          </cell>
          <cell r="CV55">
            <v>49</v>
          </cell>
        </row>
        <row r="57">
          <cell r="BP57">
            <v>52.9</v>
          </cell>
          <cell r="BX57">
            <v>58.3</v>
          </cell>
          <cell r="CF57">
            <v>59.6</v>
          </cell>
          <cell r="CN57">
            <v>60.7</v>
          </cell>
          <cell r="CV57">
            <v>62</v>
          </cell>
        </row>
        <row r="72">
          <cell r="BP72" t="str">
            <v>H27</v>
          </cell>
          <cell r="BX72" t="str">
            <v>H28</v>
          </cell>
          <cell r="CF72" t="str">
            <v>H29</v>
          </cell>
          <cell r="CN72" t="str">
            <v>H30</v>
          </cell>
          <cell r="CV72" t="str">
            <v>R01</v>
          </cell>
        </row>
        <row r="73">
          <cell r="AN73" t="str">
            <v>当該団体値</v>
          </cell>
          <cell r="BP73">
            <v>68.900000000000006</v>
          </cell>
          <cell r="BX73">
            <v>92.6</v>
          </cell>
          <cell r="CF73">
            <v>97.2</v>
          </cell>
          <cell r="CN73">
            <v>97.2</v>
          </cell>
          <cell r="CV73">
            <v>97.8</v>
          </cell>
        </row>
        <row r="75">
          <cell r="BP75">
            <v>8</v>
          </cell>
          <cell r="BX75">
            <v>7</v>
          </cell>
          <cell r="CF75">
            <v>6.3</v>
          </cell>
          <cell r="CN75">
            <v>6.8</v>
          </cell>
          <cell r="CV75">
            <v>7.9</v>
          </cell>
        </row>
        <row r="77">
          <cell r="AN77" t="str">
            <v>類似団体内平均値</v>
          </cell>
          <cell r="BP77">
            <v>58.5</v>
          </cell>
          <cell r="BX77">
            <v>54.6</v>
          </cell>
          <cell r="CF77">
            <v>53.2</v>
          </cell>
          <cell r="CN77">
            <v>47.9</v>
          </cell>
          <cell r="CV77">
            <v>49</v>
          </cell>
        </row>
        <row r="79">
          <cell r="BP79">
            <v>10.7</v>
          </cell>
          <cell r="BX79">
            <v>10</v>
          </cell>
          <cell r="CF79">
            <v>9.8000000000000007</v>
          </cell>
          <cell r="CN79">
            <v>9.6</v>
          </cell>
          <cell r="CV79">
            <v>9.5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15145409</v>
      </c>
      <c r="BO4" s="393"/>
      <c r="BP4" s="393"/>
      <c r="BQ4" s="393"/>
      <c r="BR4" s="393"/>
      <c r="BS4" s="393"/>
      <c r="BT4" s="393"/>
      <c r="BU4" s="394"/>
      <c r="BV4" s="392">
        <v>14922198</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3.7</v>
      </c>
      <c r="CU4" s="399"/>
      <c r="CV4" s="399"/>
      <c r="CW4" s="399"/>
      <c r="CX4" s="399"/>
      <c r="CY4" s="399"/>
      <c r="CZ4" s="399"/>
      <c r="DA4" s="400"/>
      <c r="DB4" s="398">
        <v>4.9000000000000004</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14844285</v>
      </c>
      <c r="BO5" s="430"/>
      <c r="BP5" s="430"/>
      <c r="BQ5" s="430"/>
      <c r="BR5" s="430"/>
      <c r="BS5" s="430"/>
      <c r="BT5" s="430"/>
      <c r="BU5" s="431"/>
      <c r="BV5" s="429">
        <v>14538795</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95.9</v>
      </c>
      <c r="CU5" s="427"/>
      <c r="CV5" s="427"/>
      <c r="CW5" s="427"/>
      <c r="CX5" s="427"/>
      <c r="CY5" s="427"/>
      <c r="CZ5" s="427"/>
      <c r="DA5" s="428"/>
      <c r="DB5" s="426">
        <v>94.4</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301124</v>
      </c>
      <c r="BO6" s="430"/>
      <c r="BP6" s="430"/>
      <c r="BQ6" s="430"/>
      <c r="BR6" s="430"/>
      <c r="BS6" s="430"/>
      <c r="BT6" s="430"/>
      <c r="BU6" s="431"/>
      <c r="BV6" s="429">
        <v>383403</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100.1</v>
      </c>
      <c r="CU6" s="467"/>
      <c r="CV6" s="467"/>
      <c r="CW6" s="467"/>
      <c r="CX6" s="467"/>
      <c r="CY6" s="467"/>
      <c r="CZ6" s="467"/>
      <c r="DA6" s="468"/>
      <c r="DB6" s="466">
        <v>99.5</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37791</v>
      </c>
      <c r="BO7" s="430"/>
      <c r="BP7" s="430"/>
      <c r="BQ7" s="430"/>
      <c r="BR7" s="430"/>
      <c r="BS7" s="430"/>
      <c r="BT7" s="430"/>
      <c r="BU7" s="431"/>
      <c r="BV7" s="429">
        <v>30600</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7137323</v>
      </c>
      <c r="CU7" s="430"/>
      <c r="CV7" s="430"/>
      <c r="CW7" s="430"/>
      <c r="CX7" s="430"/>
      <c r="CY7" s="430"/>
      <c r="CZ7" s="430"/>
      <c r="DA7" s="431"/>
      <c r="DB7" s="429">
        <v>7136654</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102</v>
      </c>
      <c r="AV8" s="462"/>
      <c r="AW8" s="462"/>
      <c r="AX8" s="462"/>
      <c r="AY8" s="463" t="s">
        <v>110</v>
      </c>
      <c r="AZ8" s="464"/>
      <c r="BA8" s="464"/>
      <c r="BB8" s="464"/>
      <c r="BC8" s="464"/>
      <c r="BD8" s="464"/>
      <c r="BE8" s="464"/>
      <c r="BF8" s="464"/>
      <c r="BG8" s="464"/>
      <c r="BH8" s="464"/>
      <c r="BI8" s="464"/>
      <c r="BJ8" s="464"/>
      <c r="BK8" s="464"/>
      <c r="BL8" s="464"/>
      <c r="BM8" s="465"/>
      <c r="BN8" s="429">
        <v>263333</v>
      </c>
      <c r="BO8" s="430"/>
      <c r="BP8" s="430"/>
      <c r="BQ8" s="430"/>
      <c r="BR8" s="430"/>
      <c r="BS8" s="430"/>
      <c r="BT8" s="430"/>
      <c r="BU8" s="431"/>
      <c r="BV8" s="429">
        <v>352803</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0.48</v>
      </c>
      <c r="CU8" s="470"/>
      <c r="CV8" s="470"/>
      <c r="CW8" s="470"/>
      <c r="CX8" s="470"/>
      <c r="CY8" s="470"/>
      <c r="CZ8" s="470"/>
      <c r="DA8" s="471"/>
      <c r="DB8" s="469">
        <v>0.47</v>
      </c>
      <c r="DC8" s="470"/>
      <c r="DD8" s="470"/>
      <c r="DE8" s="470"/>
      <c r="DF8" s="470"/>
      <c r="DG8" s="470"/>
      <c r="DH8" s="470"/>
      <c r="DI8" s="471"/>
      <c r="DJ8" s="186"/>
      <c r="DK8" s="186"/>
      <c r="DL8" s="186"/>
      <c r="DM8" s="186"/>
      <c r="DN8" s="186"/>
      <c r="DO8" s="186"/>
    </row>
    <row r="9" spans="1:119" ht="18.75" customHeight="1" thickBot="1">
      <c r="A9" s="187"/>
      <c r="B9" s="423" t="s">
        <v>112</v>
      </c>
      <c r="C9" s="424"/>
      <c r="D9" s="424"/>
      <c r="E9" s="424"/>
      <c r="F9" s="424"/>
      <c r="G9" s="424"/>
      <c r="H9" s="424"/>
      <c r="I9" s="424"/>
      <c r="J9" s="424"/>
      <c r="K9" s="472"/>
      <c r="L9" s="473" t="s">
        <v>113</v>
      </c>
      <c r="M9" s="474"/>
      <c r="N9" s="474"/>
      <c r="O9" s="474"/>
      <c r="P9" s="474"/>
      <c r="Q9" s="475"/>
      <c r="R9" s="476">
        <v>29684</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94</v>
      </c>
      <c r="AV9" s="462"/>
      <c r="AW9" s="462"/>
      <c r="AX9" s="462"/>
      <c r="AY9" s="463" t="s">
        <v>116</v>
      </c>
      <c r="AZ9" s="464"/>
      <c r="BA9" s="464"/>
      <c r="BB9" s="464"/>
      <c r="BC9" s="464"/>
      <c r="BD9" s="464"/>
      <c r="BE9" s="464"/>
      <c r="BF9" s="464"/>
      <c r="BG9" s="464"/>
      <c r="BH9" s="464"/>
      <c r="BI9" s="464"/>
      <c r="BJ9" s="464"/>
      <c r="BK9" s="464"/>
      <c r="BL9" s="464"/>
      <c r="BM9" s="465"/>
      <c r="BN9" s="429">
        <v>-89470</v>
      </c>
      <c r="BO9" s="430"/>
      <c r="BP9" s="430"/>
      <c r="BQ9" s="430"/>
      <c r="BR9" s="430"/>
      <c r="BS9" s="430"/>
      <c r="BT9" s="430"/>
      <c r="BU9" s="431"/>
      <c r="BV9" s="429">
        <v>113857</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10.3</v>
      </c>
      <c r="CU9" s="427"/>
      <c r="CV9" s="427"/>
      <c r="CW9" s="427"/>
      <c r="CX9" s="427"/>
      <c r="CY9" s="427"/>
      <c r="CZ9" s="427"/>
      <c r="DA9" s="428"/>
      <c r="DB9" s="426">
        <v>9.1</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118</v>
      </c>
      <c r="M10" s="459"/>
      <c r="N10" s="459"/>
      <c r="O10" s="459"/>
      <c r="P10" s="459"/>
      <c r="Q10" s="460"/>
      <c r="R10" s="480">
        <v>30720</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186312</v>
      </c>
      <c r="BO10" s="430"/>
      <c r="BP10" s="430"/>
      <c r="BQ10" s="430"/>
      <c r="BR10" s="430"/>
      <c r="BS10" s="430"/>
      <c r="BT10" s="430"/>
      <c r="BU10" s="431"/>
      <c r="BV10" s="429">
        <v>155209</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120</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c r="A12" s="187"/>
      <c r="B12" s="489" t="s">
        <v>130</v>
      </c>
      <c r="C12" s="490"/>
      <c r="D12" s="490"/>
      <c r="E12" s="490"/>
      <c r="F12" s="490"/>
      <c r="G12" s="490"/>
      <c r="H12" s="490"/>
      <c r="I12" s="490"/>
      <c r="J12" s="490"/>
      <c r="K12" s="491"/>
      <c r="L12" s="498" t="s">
        <v>131</v>
      </c>
      <c r="M12" s="499"/>
      <c r="N12" s="499"/>
      <c r="O12" s="499"/>
      <c r="P12" s="499"/>
      <c r="Q12" s="500"/>
      <c r="R12" s="501">
        <v>28964</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428000</v>
      </c>
      <c r="BO12" s="430"/>
      <c r="BP12" s="430"/>
      <c r="BQ12" s="430"/>
      <c r="BR12" s="430"/>
      <c r="BS12" s="430"/>
      <c r="BT12" s="430"/>
      <c r="BU12" s="431"/>
      <c r="BV12" s="429">
        <v>260000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139</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140</v>
      </c>
      <c r="N13" s="521"/>
      <c r="O13" s="521"/>
      <c r="P13" s="521"/>
      <c r="Q13" s="522"/>
      <c r="R13" s="513">
        <v>28805</v>
      </c>
      <c r="S13" s="514"/>
      <c r="T13" s="514"/>
      <c r="U13" s="514"/>
      <c r="V13" s="515"/>
      <c r="W13" s="445" t="s">
        <v>141</v>
      </c>
      <c r="X13" s="446"/>
      <c r="Y13" s="446"/>
      <c r="Z13" s="446"/>
      <c r="AA13" s="446"/>
      <c r="AB13" s="436"/>
      <c r="AC13" s="480">
        <v>2220</v>
      </c>
      <c r="AD13" s="481"/>
      <c r="AE13" s="481"/>
      <c r="AF13" s="481"/>
      <c r="AG13" s="523"/>
      <c r="AH13" s="480">
        <v>1956</v>
      </c>
      <c r="AI13" s="481"/>
      <c r="AJ13" s="481"/>
      <c r="AK13" s="481"/>
      <c r="AL13" s="482"/>
      <c r="AM13" s="458" t="s">
        <v>142</v>
      </c>
      <c r="AN13" s="459"/>
      <c r="AO13" s="459"/>
      <c r="AP13" s="459"/>
      <c r="AQ13" s="459"/>
      <c r="AR13" s="459"/>
      <c r="AS13" s="459"/>
      <c r="AT13" s="460"/>
      <c r="AU13" s="461" t="s">
        <v>143</v>
      </c>
      <c r="AV13" s="462"/>
      <c r="AW13" s="462"/>
      <c r="AX13" s="462"/>
      <c r="AY13" s="463" t="s">
        <v>144</v>
      </c>
      <c r="AZ13" s="464"/>
      <c r="BA13" s="464"/>
      <c r="BB13" s="464"/>
      <c r="BC13" s="464"/>
      <c r="BD13" s="464"/>
      <c r="BE13" s="464"/>
      <c r="BF13" s="464"/>
      <c r="BG13" s="464"/>
      <c r="BH13" s="464"/>
      <c r="BI13" s="464"/>
      <c r="BJ13" s="464"/>
      <c r="BK13" s="464"/>
      <c r="BL13" s="464"/>
      <c r="BM13" s="465"/>
      <c r="BN13" s="429">
        <v>-331158</v>
      </c>
      <c r="BO13" s="430"/>
      <c r="BP13" s="430"/>
      <c r="BQ13" s="430"/>
      <c r="BR13" s="430"/>
      <c r="BS13" s="430"/>
      <c r="BT13" s="430"/>
      <c r="BU13" s="431"/>
      <c r="BV13" s="429">
        <v>9066</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7.9</v>
      </c>
      <c r="CU13" s="427"/>
      <c r="CV13" s="427"/>
      <c r="CW13" s="427"/>
      <c r="CX13" s="427"/>
      <c r="CY13" s="427"/>
      <c r="CZ13" s="427"/>
      <c r="DA13" s="428"/>
      <c r="DB13" s="426">
        <v>6.8</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146</v>
      </c>
      <c r="M14" s="511"/>
      <c r="N14" s="511"/>
      <c r="O14" s="511"/>
      <c r="P14" s="511"/>
      <c r="Q14" s="512"/>
      <c r="R14" s="513">
        <v>29351</v>
      </c>
      <c r="S14" s="514"/>
      <c r="T14" s="514"/>
      <c r="U14" s="514"/>
      <c r="V14" s="515"/>
      <c r="W14" s="419"/>
      <c r="X14" s="420"/>
      <c r="Y14" s="420"/>
      <c r="Z14" s="420"/>
      <c r="AA14" s="420"/>
      <c r="AB14" s="409"/>
      <c r="AC14" s="516">
        <v>14.2</v>
      </c>
      <c r="AD14" s="517"/>
      <c r="AE14" s="517"/>
      <c r="AF14" s="517"/>
      <c r="AG14" s="518"/>
      <c r="AH14" s="516">
        <v>13.3</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v>97.8</v>
      </c>
      <c r="CU14" s="528"/>
      <c r="CV14" s="528"/>
      <c r="CW14" s="528"/>
      <c r="CX14" s="528"/>
      <c r="CY14" s="528"/>
      <c r="CZ14" s="528"/>
      <c r="DA14" s="529"/>
      <c r="DB14" s="527">
        <v>97.2</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140</v>
      </c>
      <c r="N15" s="521"/>
      <c r="O15" s="521"/>
      <c r="P15" s="521"/>
      <c r="Q15" s="522"/>
      <c r="R15" s="513">
        <v>29198</v>
      </c>
      <c r="S15" s="514"/>
      <c r="T15" s="514"/>
      <c r="U15" s="514"/>
      <c r="V15" s="515"/>
      <c r="W15" s="445" t="s">
        <v>148</v>
      </c>
      <c r="X15" s="446"/>
      <c r="Y15" s="446"/>
      <c r="Z15" s="446"/>
      <c r="AA15" s="446"/>
      <c r="AB15" s="436"/>
      <c r="AC15" s="480">
        <v>4007</v>
      </c>
      <c r="AD15" s="481"/>
      <c r="AE15" s="481"/>
      <c r="AF15" s="481"/>
      <c r="AG15" s="523"/>
      <c r="AH15" s="480">
        <v>3814</v>
      </c>
      <c r="AI15" s="481"/>
      <c r="AJ15" s="481"/>
      <c r="AK15" s="481"/>
      <c r="AL15" s="482"/>
      <c r="AM15" s="458"/>
      <c r="AN15" s="459"/>
      <c r="AO15" s="459"/>
      <c r="AP15" s="459"/>
      <c r="AQ15" s="459"/>
      <c r="AR15" s="459"/>
      <c r="AS15" s="459"/>
      <c r="AT15" s="460"/>
      <c r="AU15" s="461"/>
      <c r="AV15" s="462"/>
      <c r="AW15" s="462"/>
      <c r="AX15" s="462"/>
      <c r="AY15" s="389" t="s">
        <v>149</v>
      </c>
      <c r="AZ15" s="390"/>
      <c r="BA15" s="390"/>
      <c r="BB15" s="390"/>
      <c r="BC15" s="390"/>
      <c r="BD15" s="390"/>
      <c r="BE15" s="390"/>
      <c r="BF15" s="390"/>
      <c r="BG15" s="390"/>
      <c r="BH15" s="390"/>
      <c r="BI15" s="390"/>
      <c r="BJ15" s="390"/>
      <c r="BK15" s="390"/>
      <c r="BL15" s="390"/>
      <c r="BM15" s="391"/>
      <c r="BN15" s="392">
        <v>2913486</v>
      </c>
      <c r="BO15" s="393"/>
      <c r="BP15" s="393"/>
      <c r="BQ15" s="393"/>
      <c r="BR15" s="393"/>
      <c r="BS15" s="393"/>
      <c r="BT15" s="393"/>
      <c r="BU15" s="394"/>
      <c r="BV15" s="392">
        <v>2890711</v>
      </c>
      <c r="BW15" s="393"/>
      <c r="BX15" s="393"/>
      <c r="BY15" s="393"/>
      <c r="BZ15" s="393"/>
      <c r="CA15" s="393"/>
      <c r="CB15" s="393"/>
      <c r="CC15" s="394"/>
      <c r="CD15" s="530" t="s">
        <v>150</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151</v>
      </c>
      <c r="M16" s="541"/>
      <c r="N16" s="541"/>
      <c r="O16" s="541"/>
      <c r="P16" s="541"/>
      <c r="Q16" s="542"/>
      <c r="R16" s="533" t="s">
        <v>152</v>
      </c>
      <c r="S16" s="534"/>
      <c r="T16" s="534"/>
      <c r="U16" s="534"/>
      <c r="V16" s="535"/>
      <c r="W16" s="419"/>
      <c r="X16" s="420"/>
      <c r="Y16" s="420"/>
      <c r="Z16" s="420"/>
      <c r="AA16" s="420"/>
      <c r="AB16" s="409"/>
      <c r="AC16" s="516">
        <v>25.7</v>
      </c>
      <c r="AD16" s="517"/>
      <c r="AE16" s="517"/>
      <c r="AF16" s="517"/>
      <c r="AG16" s="518"/>
      <c r="AH16" s="516">
        <v>26</v>
      </c>
      <c r="AI16" s="517"/>
      <c r="AJ16" s="517"/>
      <c r="AK16" s="517"/>
      <c r="AL16" s="519"/>
      <c r="AM16" s="458"/>
      <c r="AN16" s="459"/>
      <c r="AO16" s="459"/>
      <c r="AP16" s="459"/>
      <c r="AQ16" s="459"/>
      <c r="AR16" s="459"/>
      <c r="AS16" s="459"/>
      <c r="AT16" s="460"/>
      <c r="AU16" s="461"/>
      <c r="AV16" s="462"/>
      <c r="AW16" s="462"/>
      <c r="AX16" s="462"/>
      <c r="AY16" s="463" t="s">
        <v>153</v>
      </c>
      <c r="AZ16" s="464"/>
      <c r="BA16" s="464"/>
      <c r="BB16" s="464"/>
      <c r="BC16" s="464"/>
      <c r="BD16" s="464"/>
      <c r="BE16" s="464"/>
      <c r="BF16" s="464"/>
      <c r="BG16" s="464"/>
      <c r="BH16" s="464"/>
      <c r="BI16" s="464"/>
      <c r="BJ16" s="464"/>
      <c r="BK16" s="464"/>
      <c r="BL16" s="464"/>
      <c r="BM16" s="465"/>
      <c r="BN16" s="429">
        <v>6091270</v>
      </c>
      <c r="BO16" s="430"/>
      <c r="BP16" s="430"/>
      <c r="BQ16" s="430"/>
      <c r="BR16" s="430"/>
      <c r="BS16" s="430"/>
      <c r="BT16" s="430"/>
      <c r="BU16" s="431"/>
      <c r="BV16" s="429">
        <v>5975826</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154</v>
      </c>
      <c r="N17" s="537"/>
      <c r="O17" s="537"/>
      <c r="P17" s="537"/>
      <c r="Q17" s="538"/>
      <c r="R17" s="533" t="s">
        <v>152</v>
      </c>
      <c r="S17" s="534"/>
      <c r="T17" s="534"/>
      <c r="U17" s="534"/>
      <c r="V17" s="535"/>
      <c r="W17" s="445" t="s">
        <v>155</v>
      </c>
      <c r="X17" s="446"/>
      <c r="Y17" s="446"/>
      <c r="Z17" s="446"/>
      <c r="AA17" s="446"/>
      <c r="AB17" s="436"/>
      <c r="AC17" s="480">
        <v>9378</v>
      </c>
      <c r="AD17" s="481"/>
      <c r="AE17" s="481"/>
      <c r="AF17" s="481"/>
      <c r="AG17" s="523"/>
      <c r="AH17" s="480">
        <v>8886</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3671460</v>
      </c>
      <c r="BO17" s="430"/>
      <c r="BP17" s="430"/>
      <c r="BQ17" s="430"/>
      <c r="BR17" s="430"/>
      <c r="BS17" s="430"/>
      <c r="BT17" s="430"/>
      <c r="BU17" s="431"/>
      <c r="BV17" s="429">
        <v>3679997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157</v>
      </c>
      <c r="C18" s="472"/>
      <c r="D18" s="472"/>
      <c r="E18" s="544"/>
      <c r="F18" s="544"/>
      <c r="G18" s="544"/>
      <c r="H18" s="544"/>
      <c r="I18" s="544"/>
      <c r="J18" s="544"/>
      <c r="K18" s="544"/>
      <c r="L18" s="545">
        <v>112.12</v>
      </c>
      <c r="M18" s="545"/>
      <c r="N18" s="545"/>
      <c r="O18" s="545"/>
      <c r="P18" s="545"/>
      <c r="Q18" s="545"/>
      <c r="R18" s="546"/>
      <c r="S18" s="546"/>
      <c r="T18" s="546"/>
      <c r="U18" s="546"/>
      <c r="V18" s="547"/>
      <c r="W18" s="447"/>
      <c r="X18" s="448"/>
      <c r="Y18" s="448"/>
      <c r="Z18" s="448"/>
      <c r="AA18" s="448"/>
      <c r="AB18" s="439"/>
      <c r="AC18" s="548">
        <v>60.1</v>
      </c>
      <c r="AD18" s="549"/>
      <c r="AE18" s="549"/>
      <c r="AF18" s="549"/>
      <c r="AG18" s="550"/>
      <c r="AH18" s="548">
        <v>60.6</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6961826</v>
      </c>
      <c r="BO18" s="430"/>
      <c r="BP18" s="430"/>
      <c r="BQ18" s="430"/>
      <c r="BR18" s="430"/>
      <c r="BS18" s="430"/>
      <c r="BT18" s="430"/>
      <c r="BU18" s="431"/>
      <c r="BV18" s="429">
        <v>6825927</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159</v>
      </c>
      <c r="C19" s="472"/>
      <c r="D19" s="472"/>
      <c r="E19" s="544"/>
      <c r="F19" s="544"/>
      <c r="G19" s="544"/>
      <c r="H19" s="544"/>
      <c r="I19" s="544"/>
      <c r="J19" s="544"/>
      <c r="K19" s="544"/>
      <c r="L19" s="552">
        <v>265</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8697651</v>
      </c>
      <c r="BO19" s="430"/>
      <c r="BP19" s="430"/>
      <c r="BQ19" s="430"/>
      <c r="BR19" s="430"/>
      <c r="BS19" s="430"/>
      <c r="BT19" s="430"/>
      <c r="BU19" s="431"/>
      <c r="BV19" s="429">
        <v>8408435</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161</v>
      </c>
      <c r="C20" s="472"/>
      <c r="D20" s="472"/>
      <c r="E20" s="544"/>
      <c r="F20" s="544"/>
      <c r="G20" s="544"/>
      <c r="H20" s="544"/>
      <c r="I20" s="544"/>
      <c r="J20" s="544"/>
      <c r="K20" s="544"/>
      <c r="L20" s="552">
        <v>10124</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11204896</v>
      </c>
      <c r="BO23" s="430"/>
      <c r="BP23" s="430"/>
      <c r="BQ23" s="430"/>
      <c r="BR23" s="430"/>
      <c r="BS23" s="430"/>
      <c r="BT23" s="430"/>
      <c r="BU23" s="431"/>
      <c r="BV23" s="429">
        <v>10922063</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170</v>
      </c>
      <c r="F24" s="459"/>
      <c r="G24" s="459"/>
      <c r="H24" s="459"/>
      <c r="I24" s="459"/>
      <c r="J24" s="459"/>
      <c r="K24" s="460"/>
      <c r="L24" s="480">
        <v>1</v>
      </c>
      <c r="M24" s="481"/>
      <c r="N24" s="481"/>
      <c r="O24" s="481"/>
      <c r="P24" s="523"/>
      <c r="Q24" s="480">
        <v>7860</v>
      </c>
      <c r="R24" s="481"/>
      <c r="S24" s="481"/>
      <c r="T24" s="481"/>
      <c r="U24" s="481"/>
      <c r="V24" s="523"/>
      <c r="W24" s="582"/>
      <c r="X24" s="570"/>
      <c r="Y24" s="571"/>
      <c r="Z24" s="479" t="s">
        <v>171</v>
      </c>
      <c r="AA24" s="459"/>
      <c r="AB24" s="459"/>
      <c r="AC24" s="459"/>
      <c r="AD24" s="459"/>
      <c r="AE24" s="459"/>
      <c r="AF24" s="459"/>
      <c r="AG24" s="460"/>
      <c r="AH24" s="480">
        <v>196</v>
      </c>
      <c r="AI24" s="481"/>
      <c r="AJ24" s="481"/>
      <c r="AK24" s="481"/>
      <c r="AL24" s="523"/>
      <c r="AM24" s="480">
        <v>630728</v>
      </c>
      <c r="AN24" s="481"/>
      <c r="AO24" s="481"/>
      <c r="AP24" s="481"/>
      <c r="AQ24" s="481"/>
      <c r="AR24" s="523"/>
      <c r="AS24" s="480">
        <v>3218</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9897134</v>
      </c>
      <c r="BO24" s="430"/>
      <c r="BP24" s="430"/>
      <c r="BQ24" s="430"/>
      <c r="BR24" s="430"/>
      <c r="BS24" s="430"/>
      <c r="BT24" s="430"/>
      <c r="BU24" s="431"/>
      <c r="BV24" s="429">
        <v>9744366</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173</v>
      </c>
      <c r="F25" s="459"/>
      <c r="G25" s="459"/>
      <c r="H25" s="459"/>
      <c r="I25" s="459"/>
      <c r="J25" s="459"/>
      <c r="K25" s="460"/>
      <c r="L25" s="480">
        <v>1</v>
      </c>
      <c r="M25" s="481"/>
      <c r="N25" s="481"/>
      <c r="O25" s="481"/>
      <c r="P25" s="523"/>
      <c r="Q25" s="480">
        <v>6350</v>
      </c>
      <c r="R25" s="481"/>
      <c r="S25" s="481"/>
      <c r="T25" s="481"/>
      <c r="U25" s="481"/>
      <c r="V25" s="523"/>
      <c r="W25" s="582"/>
      <c r="X25" s="570"/>
      <c r="Y25" s="571"/>
      <c r="Z25" s="479" t="s">
        <v>174</v>
      </c>
      <c r="AA25" s="459"/>
      <c r="AB25" s="459"/>
      <c r="AC25" s="459"/>
      <c r="AD25" s="459"/>
      <c r="AE25" s="459"/>
      <c r="AF25" s="459"/>
      <c r="AG25" s="460"/>
      <c r="AH25" s="480" t="s">
        <v>175</v>
      </c>
      <c r="AI25" s="481"/>
      <c r="AJ25" s="481"/>
      <c r="AK25" s="481"/>
      <c r="AL25" s="523"/>
      <c r="AM25" s="480" t="s">
        <v>175</v>
      </c>
      <c r="AN25" s="481"/>
      <c r="AO25" s="481"/>
      <c r="AP25" s="481"/>
      <c r="AQ25" s="481"/>
      <c r="AR25" s="523"/>
      <c r="AS25" s="480" t="s">
        <v>175</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2249392</v>
      </c>
      <c r="BO25" s="393"/>
      <c r="BP25" s="393"/>
      <c r="BQ25" s="393"/>
      <c r="BR25" s="393"/>
      <c r="BS25" s="393"/>
      <c r="BT25" s="393"/>
      <c r="BU25" s="394"/>
      <c r="BV25" s="392">
        <v>2552592</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177</v>
      </c>
      <c r="F26" s="459"/>
      <c r="G26" s="459"/>
      <c r="H26" s="459"/>
      <c r="I26" s="459"/>
      <c r="J26" s="459"/>
      <c r="K26" s="460"/>
      <c r="L26" s="480">
        <v>1</v>
      </c>
      <c r="M26" s="481"/>
      <c r="N26" s="481"/>
      <c r="O26" s="481"/>
      <c r="P26" s="523"/>
      <c r="Q26" s="480">
        <v>5960</v>
      </c>
      <c r="R26" s="481"/>
      <c r="S26" s="481"/>
      <c r="T26" s="481"/>
      <c r="U26" s="481"/>
      <c r="V26" s="523"/>
      <c r="W26" s="582"/>
      <c r="X26" s="570"/>
      <c r="Y26" s="571"/>
      <c r="Z26" s="479" t="s">
        <v>178</v>
      </c>
      <c r="AA26" s="592"/>
      <c r="AB26" s="592"/>
      <c r="AC26" s="592"/>
      <c r="AD26" s="592"/>
      <c r="AE26" s="592"/>
      <c r="AF26" s="592"/>
      <c r="AG26" s="593"/>
      <c r="AH26" s="480" t="s">
        <v>175</v>
      </c>
      <c r="AI26" s="481"/>
      <c r="AJ26" s="481"/>
      <c r="AK26" s="481"/>
      <c r="AL26" s="523"/>
      <c r="AM26" s="480" t="s">
        <v>175</v>
      </c>
      <c r="AN26" s="481"/>
      <c r="AO26" s="481"/>
      <c r="AP26" s="481"/>
      <c r="AQ26" s="481"/>
      <c r="AR26" s="523"/>
      <c r="AS26" s="480" t="s">
        <v>175</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138</v>
      </c>
      <c r="BO26" s="430"/>
      <c r="BP26" s="430"/>
      <c r="BQ26" s="430"/>
      <c r="BR26" s="430"/>
      <c r="BS26" s="430"/>
      <c r="BT26" s="430"/>
      <c r="BU26" s="431"/>
      <c r="BV26" s="429" t="s">
        <v>138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180</v>
      </c>
      <c r="F27" s="459"/>
      <c r="G27" s="459"/>
      <c r="H27" s="459"/>
      <c r="I27" s="459"/>
      <c r="J27" s="459"/>
      <c r="K27" s="460"/>
      <c r="L27" s="480">
        <v>1</v>
      </c>
      <c r="M27" s="481"/>
      <c r="N27" s="481"/>
      <c r="O27" s="481"/>
      <c r="P27" s="523"/>
      <c r="Q27" s="480">
        <v>4200</v>
      </c>
      <c r="R27" s="481"/>
      <c r="S27" s="481"/>
      <c r="T27" s="481"/>
      <c r="U27" s="481"/>
      <c r="V27" s="523"/>
      <c r="W27" s="582"/>
      <c r="X27" s="570"/>
      <c r="Y27" s="571"/>
      <c r="Z27" s="479" t="s">
        <v>181</v>
      </c>
      <c r="AA27" s="459"/>
      <c r="AB27" s="459"/>
      <c r="AC27" s="459"/>
      <c r="AD27" s="459"/>
      <c r="AE27" s="459"/>
      <c r="AF27" s="459"/>
      <c r="AG27" s="460"/>
      <c r="AH27" s="480">
        <v>3</v>
      </c>
      <c r="AI27" s="481"/>
      <c r="AJ27" s="481"/>
      <c r="AK27" s="481"/>
      <c r="AL27" s="523"/>
      <c r="AM27" s="480">
        <v>11601</v>
      </c>
      <c r="AN27" s="481"/>
      <c r="AO27" s="481"/>
      <c r="AP27" s="481"/>
      <c r="AQ27" s="481"/>
      <c r="AR27" s="523"/>
      <c r="AS27" s="480">
        <v>3867</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v>309826</v>
      </c>
      <c r="BO27" s="606"/>
      <c r="BP27" s="606"/>
      <c r="BQ27" s="606"/>
      <c r="BR27" s="606"/>
      <c r="BS27" s="606"/>
      <c r="BT27" s="606"/>
      <c r="BU27" s="607"/>
      <c r="BV27" s="605">
        <v>309528</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183</v>
      </c>
      <c r="F28" s="459"/>
      <c r="G28" s="459"/>
      <c r="H28" s="459"/>
      <c r="I28" s="459"/>
      <c r="J28" s="459"/>
      <c r="K28" s="460"/>
      <c r="L28" s="480">
        <v>1</v>
      </c>
      <c r="M28" s="481"/>
      <c r="N28" s="481"/>
      <c r="O28" s="481"/>
      <c r="P28" s="523"/>
      <c r="Q28" s="480">
        <v>3540</v>
      </c>
      <c r="R28" s="481"/>
      <c r="S28" s="481"/>
      <c r="T28" s="481"/>
      <c r="U28" s="481"/>
      <c r="V28" s="523"/>
      <c r="W28" s="582"/>
      <c r="X28" s="570"/>
      <c r="Y28" s="571"/>
      <c r="Z28" s="479" t="s">
        <v>184</v>
      </c>
      <c r="AA28" s="459"/>
      <c r="AB28" s="459"/>
      <c r="AC28" s="459"/>
      <c r="AD28" s="459"/>
      <c r="AE28" s="459"/>
      <c r="AF28" s="459"/>
      <c r="AG28" s="460"/>
      <c r="AH28" s="480" t="s">
        <v>138</v>
      </c>
      <c r="AI28" s="481"/>
      <c r="AJ28" s="481"/>
      <c r="AK28" s="481"/>
      <c r="AL28" s="523"/>
      <c r="AM28" s="480" t="s">
        <v>138</v>
      </c>
      <c r="AN28" s="481"/>
      <c r="AO28" s="481"/>
      <c r="AP28" s="481"/>
      <c r="AQ28" s="481"/>
      <c r="AR28" s="523"/>
      <c r="AS28" s="480" t="s">
        <v>175</v>
      </c>
      <c r="AT28" s="481"/>
      <c r="AU28" s="481"/>
      <c r="AV28" s="481"/>
      <c r="AW28" s="481"/>
      <c r="AX28" s="482"/>
      <c r="AY28" s="608" t="s">
        <v>185</v>
      </c>
      <c r="AZ28" s="609"/>
      <c r="BA28" s="609"/>
      <c r="BB28" s="610"/>
      <c r="BC28" s="389" t="s">
        <v>48</v>
      </c>
      <c r="BD28" s="390"/>
      <c r="BE28" s="390"/>
      <c r="BF28" s="390"/>
      <c r="BG28" s="390"/>
      <c r="BH28" s="390"/>
      <c r="BI28" s="390"/>
      <c r="BJ28" s="390"/>
      <c r="BK28" s="390"/>
      <c r="BL28" s="390"/>
      <c r="BM28" s="391"/>
      <c r="BN28" s="392">
        <v>1085355</v>
      </c>
      <c r="BO28" s="393"/>
      <c r="BP28" s="393"/>
      <c r="BQ28" s="393"/>
      <c r="BR28" s="393"/>
      <c r="BS28" s="393"/>
      <c r="BT28" s="393"/>
      <c r="BU28" s="394"/>
      <c r="BV28" s="392">
        <v>1327043</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186</v>
      </c>
      <c r="F29" s="459"/>
      <c r="G29" s="459"/>
      <c r="H29" s="459"/>
      <c r="I29" s="459"/>
      <c r="J29" s="459"/>
      <c r="K29" s="460"/>
      <c r="L29" s="480">
        <v>14</v>
      </c>
      <c r="M29" s="481"/>
      <c r="N29" s="481"/>
      <c r="O29" s="481"/>
      <c r="P29" s="523"/>
      <c r="Q29" s="480">
        <v>3340</v>
      </c>
      <c r="R29" s="481"/>
      <c r="S29" s="481"/>
      <c r="T29" s="481"/>
      <c r="U29" s="481"/>
      <c r="V29" s="523"/>
      <c r="W29" s="583"/>
      <c r="X29" s="584"/>
      <c r="Y29" s="585"/>
      <c r="Z29" s="479" t="s">
        <v>187</v>
      </c>
      <c r="AA29" s="459"/>
      <c r="AB29" s="459"/>
      <c r="AC29" s="459"/>
      <c r="AD29" s="459"/>
      <c r="AE29" s="459"/>
      <c r="AF29" s="459"/>
      <c r="AG29" s="460"/>
      <c r="AH29" s="480">
        <v>199</v>
      </c>
      <c r="AI29" s="481"/>
      <c r="AJ29" s="481"/>
      <c r="AK29" s="481"/>
      <c r="AL29" s="523"/>
      <c r="AM29" s="480">
        <v>642329</v>
      </c>
      <c r="AN29" s="481"/>
      <c r="AO29" s="481"/>
      <c r="AP29" s="481"/>
      <c r="AQ29" s="481"/>
      <c r="AR29" s="523"/>
      <c r="AS29" s="480">
        <v>3228</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186278</v>
      </c>
      <c r="BO29" s="430"/>
      <c r="BP29" s="430"/>
      <c r="BQ29" s="430"/>
      <c r="BR29" s="430"/>
      <c r="BS29" s="430"/>
      <c r="BT29" s="430"/>
      <c r="BU29" s="431"/>
      <c r="BV29" s="429">
        <v>190559</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98.2</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1637088</v>
      </c>
      <c r="BO30" s="606"/>
      <c r="BP30" s="606"/>
      <c r="BQ30" s="606"/>
      <c r="BR30" s="606"/>
      <c r="BS30" s="606"/>
      <c r="BT30" s="606"/>
      <c r="BU30" s="607"/>
      <c r="BV30" s="605">
        <v>1414473</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196</v>
      </c>
      <c r="V33" s="453"/>
      <c r="W33" s="418" t="s">
        <v>198</v>
      </c>
      <c r="X33" s="418"/>
      <c r="Y33" s="418"/>
      <c r="Z33" s="418"/>
      <c r="AA33" s="418"/>
      <c r="AB33" s="418"/>
      <c r="AC33" s="418"/>
      <c r="AD33" s="418"/>
      <c r="AE33" s="418"/>
      <c r="AF33" s="418"/>
      <c r="AG33" s="418"/>
      <c r="AH33" s="418"/>
      <c r="AI33" s="418"/>
      <c r="AJ33" s="418"/>
      <c r="AK33" s="418"/>
      <c r="AL33" s="216"/>
      <c r="AM33" s="453" t="s">
        <v>199</v>
      </c>
      <c r="AN33" s="453"/>
      <c r="AO33" s="418" t="s">
        <v>198</v>
      </c>
      <c r="AP33" s="418"/>
      <c r="AQ33" s="418"/>
      <c r="AR33" s="418"/>
      <c r="AS33" s="418"/>
      <c r="AT33" s="418"/>
      <c r="AU33" s="418"/>
      <c r="AV33" s="418"/>
      <c r="AW33" s="418"/>
      <c r="AX33" s="418"/>
      <c r="AY33" s="418"/>
      <c r="AZ33" s="418"/>
      <c r="BA33" s="418"/>
      <c r="BB33" s="418"/>
      <c r="BC33" s="418"/>
      <c r="BD33" s="217"/>
      <c r="BE33" s="418" t="s">
        <v>200</v>
      </c>
      <c r="BF33" s="418"/>
      <c r="BG33" s="418" t="s">
        <v>201</v>
      </c>
      <c r="BH33" s="418"/>
      <c r="BI33" s="418"/>
      <c r="BJ33" s="418"/>
      <c r="BK33" s="418"/>
      <c r="BL33" s="418"/>
      <c r="BM33" s="418"/>
      <c r="BN33" s="418"/>
      <c r="BO33" s="418"/>
      <c r="BP33" s="418"/>
      <c r="BQ33" s="418"/>
      <c r="BR33" s="418"/>
      <c r="BS33" s="418"/>
      <c r="BT33" s="418"/>
      <c r="BU33" s="418"/>
      <c r="BV33" s="217"/>
      <c r="BW33" s="453" t="s">
        <v>200</v>
      </c>
      <c r="BX33" s="453"/>
      <c r="BY33" s="418" t="s">
        <v>202</v>
      </c>
      <c r="BZ33" s="418"/>
      <c r="CA33" s="418"/>
      <c r="CB33" s="418"/>
      <c r="CC33" s="418"/>
      <c r="CD33" s="418"/>
      <c r="CE33" s="418"/>
      <c r="CF33" s="418"/>
      <c r="CG33" s="418"/>
      <c r="CH33" s="418"/>
      <c r="CI33" s="418"/>
      <c r="CJ33" s="418"/>
      <c r="CK33" s="418"/>
      <c r="CL33" s="418"/>
      <c r="CM33" s="418"/>
      <c r="CN33" s="216"/>
      <c r="CO33" s="453" t="s">
        <v>199</v>
      </c>
      <c r="CP33" s="453"/>
      <c r="CQ33" s="418" t="s">
        <v>203</v>
      </c>
      <c r="CR33" s="418"/>
      <c r="CS33" s="418"/>
      <c r="CT33" s="418"/>
      <c r="CU33" s="418"/>
      <c r="CV33" s="418"/>
      <c r="CW33" s="418"/>
      <c r="CX33" s="418"/>
      <c r="CY33" s="418"/>
      <c r="CZ33" s="418"/>
      <c r="DA33" s="418"/>
      <c r="DB33" s="418"/>
      <c r="DC33" s="418"/>
      <c r="DD33" s="418"/>
      <c r="DE33" s="418"/>
      <c r="DF33" s="216"/>
      <c r="DG33" s="617" t="s">
        <v>204</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4</v>
      </c>
      <c r="AN34" s="618"/>
      <c r="AO34" s="619" t="str">
        <f>IF('各会計、関係団体の財政状況及び健全化判断比率'!B30="","",'各会計、関係団体の財政状況及び健全化判断比率'!B30)</f>
        <v>水道事業会計</v>
      </c>
      <c r="AP34" s="619"/>
      <c r="AQ34" s="619"/>
      <c r="AR34" s="619"/>
      <c r="AS34" s="619"/>
      <c r="AT34" s="619"/>
      <c r="AU34" s="619"/>
      <c r="AV34" s="619"/>
      <c r="AW34" s="619"/>
      <c r="AX34" s="619"/>
      <c r="AY34" s="619"/>
      <c r="AZ34" s="619"/>
      <c r="BA34" s="619"/>
      <c r="BB34" s="619"/>
      <c r="BC34" s="619"/>
      <c r="BD34" s="214"/>
      <c r="BE34" s="618">
        <f>IF(BG34="","",MAX(C34:D43,U34:V43,AM34:AN43)+1)</f>
        <v>5</v>
      </c>
      <c r="BF34" s="618"/>
      <c r="BG34" s="619" t="str">
        <f>IF('各会計、関係団体の財政状況及び健全化判断比率'!B31="","",'各会計、関係団体の財政状況及び健全化判断比率'!B31)</f>
        <v>公共下水道事業特別会計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6</v>
      </c>
      <c r="BX34" s="618"/>
      <c r="BY34" s="619" t="str">
        <f>IF('各会計、関係団体の財政状況及び健全化判断比率'!B68="","",'各会計、関係団体の財政状況及び健全化判断比率'!B68)</f>
        <v>鹿島・藤津地区衛生施設組合</v>
      </c>
      <c r="BZ34" s="619"/>
      <c r="CA34" s="619"/>
      <c r="CB34" s="619"/>
      <c r="CC34" s="619"/>
      <c r="CD34" s="619"/>
      <c r="CE34" s="619"/>
      <c r="CF34" s="619"/>
      <c r="CG34" s="619"/>
      <c r="CH34" s="619"/>
      <c r="CI34" s="619"/>
      <c r="CJ34" s="619"/>
      <c r="CK34" s="619"/>
      <c r="CL34" s="619"/>
      <c r="CM34" s="619"/>
      <c r="CN34" s="214"/>
      <c r="CO34" s="618">
        <f>IF(CQ34="","",MAX(C34:D43,U34:V43,AM34:AN43,BE34:BF43,BW34:BX43)+1)</f>
        <v>11</v>
      </c>
      <c r="CP34" s="618"/>
      <c r="CQ34" s="619" t="str">
        <f>IF('各会計、関係団体の財政状況及び健全化判断比率'!BS7="","",'各会計、関係団体の財政状況及び健全化判断比率'!BS7)</f>
        <v>鹿島市土地開発公社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後期高齢者医療特別会計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7</v>
      </c>
      <c r="BX35" s="618"/>
      <c r="BY35" s="619" t="str">
        <f>IF('各会計、関係団体の財政状況及び健全化判断比率'!B69="","",'各会計、関係団体の財政状況及び健全化判断比率'!B69)</f>
        <v>杵藤地区広域市町村圏組合</v>
      </c>
      <c r="BZ35" s="619"/>
      <c r="CA35" s="619"/>
      <c r="CB35" s="619"/>
      <c r="CC35" s="619"/>
      <c r="CD35" s="619"/>
      <c r="CE35" s="619"/>
      <c r="CF35" s="619"/>
      <c r="CG35" s="619"/>
      <c r="CH35" s="619"/>
      <c r="CI35" s="619"/>
      <c r="CJ35" s="619"/>
      <c r="CK35" s="619"/>
      <c r="CL35" s="619"/>
      <c r="CM35" s="619"/>
      <c r="CN35" s="214"/>
      <c r="CO35" s="618">
        <f t="shared" ref="CO35:CO43" si="3">IF(CQ35="","",CO34+1)</f>
        <v>12</v>
      </c>
      <c r="CP35" s="618"/>
      <c r="CQ35" s="619" t="str">
        <f>IF('各会計、関係団体の財政状況及び健全化判断比率'!BS8="","",'各会計、関係団体の財政状況及び健全化判断比率'!BS8)</f>
        <v>鹿島市体育協会</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t="str">
        <f t="shared" ref="U36:U43" si="4">IF(W36="","",U35+1)</f>
        <v/>
      </c>
      <c r="V36" s="618"/>
      <c r="W36" s="619"/>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8</v>
      </c>
      <c r="BX36" s="618"/>
      <c r="BY36" s="619" t="str">
        <f>IF('各会計、関係団体の財政状況及び健全化判断比率'!B70="","",'各会計、関係団体の財政状況及び健全化判断比率'!B70)</f>
        <v>佐賀県後期高齢者医療広域連合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9</v>
      </c>
      <c r="BX37" s="618"/>
      <c r="BY37" s="619" t="str">
        <f>IF('各会計、関係団体の財政状況及び健全化判断比率'!B71="","",'各会計、関係団体の財政状況及び健全化判断比率'!B71)</f>
        <v>佐賀県市町総合事務組合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10</v>
      </c>
      <c r="BX38" s="618"/>
      <c r="BY38" s="619" t="str">
        <f>IF('各会計、関係団体の財政状況及び健全化判断比率'!B72="","",'各会計、関係団体の財政状況及び健全化判断比率'!B72)</f>
        <v>佐賀県西部広域環境組合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iuwT4lMYFY95n9JwyfgYPoimQU9F7UTjzKW5M6r7at7TN4rmFgIV4NvuaL5iIR6+W3Pe+RI0KfzryQKuW5Lu3A==" saltValue="jR2klSxtmQ7sTU5YGgSZR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10" t="s">
        <v>558</v>
      </c>
      <c r="D34" s="1210"/>
      <c r="E34" s="1211"/>
      <c r="F34" s="32">
        <v>8.82</v>
      </c>
      <c r="G34" s="33">
        <v>8.7799999999999994</v>
      </c>
      <c r="H34" s="33">
        <v>8.83</v>
      </c>
      <c r="I34" s="33">
        <v>8.2100000000000009</v>
      </c>
      <c r="J34" s="34">
        <v>9.92</v>
      </c>
      <c r="K34" s="22"/>
      <c r="L34" s="22"/>
      <c r="M34" s="22"/>
      <c r="N34" s="22"/>
      <c r="O34" s="22"/>
      <c r="P34" s="22"/>
    </row>
    <row r="35" spans="1:16" ht="39" customHeight="1">
      <c r="A35" s="22"/>
      <c r="B35" s="35"/>
      <c r="C35" s="1204" t="s">
        <v>559</v>
      </c>
      <c r="D35" s="1205"/>
      <c r="E35" s="1206"/>
      <c r="F35" s="36">
        <v>3.9</v>
      </c>
      <c r="G35" s="37">
        <v>4.2699999999999996</v>
      </c>
      <c r="H35" s="37">
        <v>3.37</v>
      </c>
      <c r="I35" s="37">
        <v>4.9400000000000004</v>
      </c>
      <c r="J35" s="38">
        <v>3.68</v>
      </c>
      <c r="K35" s="22"/>
      <c r="L35" s="22"/>
      <c r="M35" s="22"/>
      <c r="N35" s="22"/>
      <c r="O35" s="22"/>
      <c r="P35" s="22"/>
    </row>
    <row r="36" spans="1:16" ht="39" customHeight="1">
      <c r="A36" s="22"/>
      <c r="B36" s="35"/>
      <c r="C36" s="1204" t="s">
        <v>560</v>
      </c>
      <c r="D36" s="1205"/>
      <c r="E36" s="1206"/>
      <c r="F36" s="36">
        <v>0</v>
      </c>
      <c r="G36" s="37">
        <v>0</v>
      </c>
      <c r="H36" s="37">
        <v>0</v>
      </c>
      <c r="I36" s="37">
        <v>0</v>
      </c>
      <c r="J36" s="38">
        <v>0.61</v>
      </c>
      <c r="K36" s="22"/>
      <c r="L36" s="22"/>
      <c r="M36" s="22"/>
      <c r="N36" s="22"/>
      <c r="O36" s="22"/>
      <c r="P36" s="22"/>
    </row>
    <row r="37" spans="1:16" ht="39" customHeight="1">
      <c r="A37" s="22"/>
      <c r="B37" s="35"/>
      <c r="C37" s="1204" t="s">
        <v>561</v>
      </c>
      <c r="D37" s="1205"/>
      <c r="E37" s="1206"/>
      <c r="F37" s="36" t="s">
        <v>562</v>
      </c>
      <c r="G37" s="37" t="s">
        <v>563</v>
      </c>
      <c r="H37" s="37">
        <v>0.66</v>
      </c>
      <c r="I37" s="37">
        <v>1.23</v>
      </c>
      <c r="J37" s="38">
        <v>0.3</v>
      </c>
      <c r="K37" s="22"/>
      <c r="L37" s="22"/>
      <c r="M37" s="22"/>
      <c r="N37" s="22"/>
      <c r="O37" s="22"/>
      <c r="P37" s="22"/>
    </row>
    <row r="38" spans="1:16" ht="39" customHeight="1">
      <c r="A38" s="22"/>
      <c r="B38" s="35"/>
      <c r="C38" s="1204" t="s">
        <v>564</v>
      </c>
      <c r="D38" s="1205"/>
      <c r="E38" s="1206"/>
      <c r="F38" s="36">
        <v>0.01</v>
      </c>
      <c r="G38" s="37">
        <v>0.01</v>
      </c>
      <c r="H38" s="37">
        <v>0.02</v>
      </c>
      <c r="I38" s="37">
        <v>0.02</v>
      </c>
      <c r="J38" s="38">
        <v>0</v>
      </c>
      <c r="K38" s="22"/>
      <c r="L38" s="22"/>
      <c r="M38" s="22"/>
      <c r="N38" s="22"/>
      <c r="O38" s="22"/>
      <c r="P38" s="22"/>
    </row>
    <row r="39" spans="1:16" ht="39" customHeight="1">
      <c r="A39" s="22"/>
      <c r="B39" s="35"/>
      <c r="C39" s="1204"/>
      <c r="D39" s="1205"/>
      <c r="E39" s="1206"/>
      <c r="F39" s="36"/>
      <c r="G39" s="37"/>
      <c r="H39" s="37"/>
      <c r="I39" s="37"/>
      <c r="J39" s="38"/>
      <c r="K39" s="22"/>
      <c r="L39" s="22"/>
      <c r="M39" s="22"/>
      <c r="N39" s="22"/>
      <c r="O39" s="22"/>
      <c r="P39" s="22"/>
    </row>
    <row r="40" spans="1:16" ht="39" customHeight="1">
      <c r="A40" s="22"/>
      <c r="B40" s="35"/>
      <c r="C40" s="1204"/>
      <c r="D40" s="1205"/>
      <c r="E40" s="1206"/>
      <c r="F40" s="36"/>
      <c r="G40" s="37"/>
      <c r="H40" s="37"/>
      <c r="I40" s="37"/>
      <c r="J40" s="38"/>
      <c r="K40" s="22"/>
      <c r="L40" s="22"/>
      <c r="M40" s="22"/>
      <c r="N40" s="22"/>
      <c r="O40" s="22"/>
      <c r="P40" s="22"/>
    </row>
    <row r="41" spans="1:16" ht="39" customHeight="1">
      <c r="A41" s="22"/>
      <c r="B41" s="35"/>
      <c r="C41" s="1204"/>
      <c r="D41" s="1205"/>
      <c r="E41" s="1206"/>
      <c r="F41" s="36"/>
      <c r="G41" s="37"/>
      <c r="H41" s="37"/>
      <c r="I41" s="37"/>
      <c r="J41" s="38"/>
      <c r="K41" s="22"/>
      <c r="L41" s="22"/>
      <c r="M41" s="22"/>
      <c r="N41" s="22"/>
      <c r="O41" s="22"/>
      <c r="P41" s="22"/>
    </row>
    <row r="42" spans="1:16" ht="39" customHeight="1">
      <c r="A42" s="22"/>
      <c r="B42" s="39"/>
      <c r="C42" s="1204" t="s">
        <v>565</v>
      </c>
      <c r="D42" s="1205"/>
      <c r="E42" s="1206"/>
      <c r="F42" s="36" t="s">
        <v>508</v>
      </c>
      <c r="G42" s="37" t="s">
        <v>508</v>
      </c>
      <c r="H42" s="37" t="s">
        <v>508</v>
      </c>
      <c r="I42" s="37" t="s">
        <v>508</v>
      </c>
      <c r="J42" s="38" t="s">
        <v>508</v>
      </c>
      <c r="K42" s="22"/>
      <c r="L42" s="22"/>
      <c r="M42" s="22"/>
      <c r="N42" s="22"/>
      <c r="O42" s="22"/>
      <c r="P42" s="22"/>
    </row>
    <row r="43" spans="1:16" ht="39" customHeight="1" thickBot="1">
      <c r="A43" s="22"/>
      <c r="B43" s="40"/>
      <c r="C43" s="1207" t="s">
        <v>566</v>
      </c>
      <c r="D43" s="1208"/>
      <c r="E43" s="1209"/>
      <c r="F43" s="41">
        <v>1.28</v>
      </c>
      <c r="G43" s="42">
        <v>1.32</v>
      </c>
      <c r="H43" s="42">
        <v>1.33</v>
      </c>
      <c r="I43" s="42">
        <v>0.96</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G/bKnW07vkud1Egrqo8xMX8dBYTEui8v0kCTlXdp1e0b5oz3ues4XBPQjCQSBtJ1IcNzEegppQwpEfQ7y3H7Q==" saltValue="n/MTcxgnwu6mBjHSMHWz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12" t="s">
        <v>11</v>
      </c>
      <c r="C45" s="1213"/>
      <c r="D45" s="58"/>
      <c r="E45" s="1218" t="s">
        <v>12</v>
      </c>
      <c r="F45" s="1218"/>
      <c r="G45" s="1218"/>
      <c r="H45" s="1218"/>
      <c r="I45" s="1218"/>
      <c r="J45" s="1219"/>
      <c r="K45" s="59">
        <v>929</v>
      </c>
      <c r="L45" s="60">
        <v>764</v>
      </c>
      <c r="M45" s="60">
        <v>747</v>
      </c>
      <c r="N45" s="60">
        <v>777</v>
      </c>
      <c r="O45" s="61">
        <v>895</v>
      </c>
      <c r="P45" s="48"/>
      <c r="Q45" s="48"/>
      <c r="R45" s="48"/>
      <c r="S45" s="48"/>
      <c r="T45" s="48"/>
      <c r="U45" s="48"/>
    </row>
    <row r="46" spans="1:21" ht="30.75" customHeight="1">
      <c r="A46" s="48"/>
      <c r="B46" s="1214"/>
      <c r="C46" s="1215"/>
      <c r="D46" s="62"/>
      <c r="E46" s="1220" t="s">
        <v>13</v>
      </c>
      <c r="F46" s="1220"/>
      <c r="G46" s="1220"/>
      <c r="H46" s="1220"/>
      <c r="I46" s="1220"/>
      <c r="J46" s="1221"/>
      <c r="K46" s="63" t="s">
        <v>508</v>
      </c>
      <c r="L46" s="64" t="s">
        <v>508</v>
      </c>
      <c r="M46" s="64" t="s">
        <v>508</v>
      </c>
      <c r="N46" s="64" t="s">
        <v>508</v>
      </c>
      <c r="O46" s="65" t="s">
        <v>508</v>
      </c>
      <c r="P46" s="48"/>
      <c r="Q46" s="48"/>
      <c r="R46" s="48"/>
      <c r="S46" s="48"/>
      <c r="T46" s="48"/>
      <c r="U46" s="48"/>
    </row>
    <row r="47" spans="1:21" ht="30.75" customHeight="1">
      <c r="A47" s="48"/>
      <c r="B47" s="1214"/>
      <c r="C47" s="1215"/>
      <c r="D47" s="62"/>
      <c r="E47" s="1220" t="s">
        <v>14</v>
      </c>
      <c r="F47" s="1220"/>
      <c r="G47" s="1220"/>
      <c r="H47" s="1220"/>
      <c r="I47" s="1220"/>
      <c r="J47" s="1221"/>
      <c r="K47" s="63" t="s">
        <v>508</v>
      </c>
      <c r="L47" s="64" t="s">
        <v>508</v>
      </c>
      <c r="M47" s="64" t="s">
        <v>508</v>
      </c>
      <c r="N47" s="64" t="s">
        <v>508</v>
      </c>
      <c r="O47" s="65" t="s">
        <v>508</v>
      </c>
      <c r="P47" s="48"/>
      <c r="Q47" s="48"/>
      <c r="R47" s="48"/>
      <c r="S47" s="48"/>
      <c r="T47" s="48"/>
      <c r="U47" s="48"/>
    </row>
    <row r="48" spans="1:21" ht="30.75" customHeight="1">
      <c r="A48" s="48"/>
      <c r="B48" s="1214"/>
      <c r="C48" s="1215"/>
      <c r="D48" s="62"/>
      <c r="E48" s="1220" t="s">
        <v>15</v>
      </c>
      <c r="F48" s="1220"/>
      <c r="G48" s="1220"/>
      <c r="H48" s="1220"/>
      <c r="I48" s="1220"/>
      <c r="J48" s="1221"/>
      <c r="K48" s="63">
        <v>484</v>
      </c>
      <c r="L48" s="64">
        <v>519</v>
      </c>
      <c r="M48" s="64">
        <v>467</v>
      </c>
      <c r="N48" s="64">
        <v>484</v>
      </c>
      <c r="O48" s="65">
        <v>482</v>
      </c>
      <c r="P48" s="48"/>
      <c r="Q48" s="48"/>
      <c r="R48" s="48"/>
      <c r="S48" s="48"/>
      <c r="T48" s="48"/>
      <c r="U48" s="48"/>
    </row>
    <row r="49" spans="1:21" ht="30.75" customHeight="1">
      <c r="A49" s="48"/>
      <c r="B49" s="1214"/>
      <c r="C49" s="1215"/>
      <c r="D49" s="62"/>
      <c r="E49" s="1220" t="s">
        <v>16</v>
      </c>
      <c r="F49" s="1220"/>
      <c r="G49" s="1220"/>
      <c r="H49" s="1220"/>
      <c r="I49" s="1220"/>
      <c r="J49" s="1221"/>
      <c r="K49" s="63">
        <v>9</v>
      </c>
      <c r="L49" s="64">
        <v>30</v>
      </c>
      <c r="M49" s="64">
        <v>56</v>
      </c>
      <c r="N49" s="64">
        <v>112</v>
      </c>
      <c r="O49" s="65">
        <v>116</v>
      </c>
      <c r="P49" s="48"/>
      <c r="Q49" s="48"/>
      <c r="R49" s="48"/>
      <c r="S49" s="48"/>
      <c r="T49" s="48"/>
      <c r="U49" s="48"/>
    </row>
    <row r="50" spans="1:21" ht="30.75" customHeight="1">
      <c r="A50" s="48"/>
      <c r="B50" s="1214"/>
      <c r="C50" s="1215"/>
      <c r="D50" s="62"/>
      <c r="E50" s="1220" t="s">
        <v>17</v>
      </c>
      <c r="F50" s="1220"/>
      <c r="G50" s="1220"/>
      <c r="H50" s="1220"/>
      <c r="I50" s="1220"/>
      <c r="J50" s="1221"/>
      <c r="K50" s="63">
        <v>1</v>
      </c>
      <c r="L50" s="64">
        <v>0</v>
      </c>
      <c r="M50" s="64">
        <v>0</v>
      </c>
      <c r="N50" s="64">
        <v>0</v>
      </c>
      <c r="O50" s="65">
        <v>0</v>
      </c>
      <c r="P50" s="48"/>
      <c r="Q50" s="48"/>
      <c r="R50" s="48"/>
      <c r="S50" s="48"/>
      <c r="T50" s="48"/>
      <c r="U50" s="48"/>
    </row>
    <row r="51" spans="1:21" ht="30.75" customHeight="1">
      <c r="A51" s="48"/>
      <c r="B51" s="1216"/>
      <c r="C51" s="1217"/>
      <c r="D51" s="66"/>
      <c r="E51" s="1220" t="s">
        <v>18</v>
      </c>
      <c r="F51" s="1220"/>
      <c r="G51" s="1220"/>
      <c r="H51" s="1220"/>
      <c r="I51" s="1220"/>
      <c r="J51" s="1221"/>
      <c r="K51" s="63" t="s">
        <v>508</v>
      </c>
      <c r="L51" s="64" t="s">
        <v>508</v>
      </c>
      <c r="M51" s="64">
        <v>0</v>
      </c>
      <c r="N51" s="64">
        <v>0</v>
      </c>
      <c r="O51" s="65">
        <v>0</v>
      </c>
      <c r="P51" s="48"/>
      <c r="Q51" s="48"/>
      <c r="R51" s="48"/>
      <c r="S51" s="48"/>
      <c r="T51" s="48"/>
      <c r="U51" s="48"/>
    </row>
    <row r="52" spans="1:21" ht="30.75" customHeight="1">
      <c r="A52" s="48"/>
      <c r="B52" s="1222" t="s">
        <v>19</v>
      </c>
      <c r="C52" s="1223"/>
      <c r="D52" s="66"/>
      <c r="E52" s="1220" t="s">
        <v>20</v>
      </c>
      <c r="F52" s="1220"/>
      <c r="G52" s="1220"/>
      <c r="H52" s="1220"/>
      <c r="I52" s="1220"/>
      <c r="J52" s="1221"/>
      <c r="K52" s="63">
        <v>996</v>
      </c>
      <c r="L52" s="64">
        <v>909</v>
      </c>
      <c r="M52" s="64">
        <v>905</v>
      </c>
      <c r="N52" s="64">
        <v>869</v>
      </c>
      <c r="O52" s="65">
        <v>879</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427</v>
      </c>
      <c r="L53" s="69">
        <v>404</v>
      </c>
      <c r="M53" s="69">
        <v>365</v>
      </c>
      <c r="N53" s="69">
        <v>504</v>
      </c>
      <c r="O53" s="70">
        <v>614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c r="B57" s="1228" t="s">
        <v>25</v>
      </c>
      <c r="C57" s="1229"/>
      <c r="D57" s="1232" t="s">
        <v>26</v>
      </c>
      <c r="E57" s="1233"/>
      <c r="F57" s="1233"/>
      <c r="G57" s="1233"/>
      <c r="H57" s="1233"/>
      <c r="I57" s="1233"/>
      <c r="J57" s="1234"/>
      <c r="K57" s="83"/>
      <c r="L57" s="84"/>
      <c r="M57" s="84"/>
      <c r="N57" s="84"/>
      <c r="O57" s="85"/>
    </row>
    <row r="58" spans="1:21" ht="31.5" customHeight="1" thickBot="1">
      <c r="B58" s="1230"/>
      <c r="C58" s="1231"/>
      <c r="D58" s="1235" t="s">
        <v>27</v>
      </c>
      <c r="E58" s="1236"/>
      <c r="F58" s="1236"/>
      <c r="G58" s="1236"/>
      <c r="H58" s="1236"/>
      <c r="I58" s="1236"/>
      <c r="J58" s="123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vKePzSqwKXqz02bLMwa1/HBR+SCvN3/sTMfVFLwRDgS/6b1tzSpiKRFHfxUPLktpCFsWPgwiY+VhG8Cv0+BHA==" saltValue="ACeCtcmwxP8miw6qEjsXQ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550</v>
      </c>
      <c r="J40" s="100" t="s">
        <v>551</v>
      </c>
      <c r="K40" s="100" t="s">
        <v>552</v>
      </c>
      <c r="L40" s="100" t="s">
        <v>553</v>
      </c>
      <c r="M40" s="101" t="s">
        <v>554</v>
      </c>
    </row>
    <row r="41" spans="2:13" ht="27.75" customHeight="1">
      <c r="B41" s="1238" t="s">
        <v>30</v>
      </c>
      <c r="C41" s="1239"/>
      <c r="D41" s="102"/>
      <c r="E41" s="1244" t="s">
        <v>31</v>
      </c>
      <c r="F41" s="1244"/>
      <c r="G41" s="1244"/>
      <c r="H41" s="1245"/>
      <c r="I41" s="103">
        <v>9363</v>
      </c>
      <c r="J41" s="104">
        <v>10487</v>
      </c>
      <c r="K41" s="104">
        <v>10789</v>
      </c>
      <c r="L41" s="104">
        <v>10922</v>
      </c>
      <c r="M41" s="105">
        <v>11205</v>
      </c>
    </row>
    <row r="42" spans="2:13" ht="27.75" customHeight="1">
      <c r="B42" s="1240"/>
      <c r="C42" s="1241"/>
      <c r="D42" s="106"/>
      <c r="E42" s="1246" t="s">
        <v>32</v>
      </c>
      <c r="F42" s="1246"/>
      <c r="G42" s="1246"/>
      <c r="H42" s="1247"/>
      <c r="I42" s="107" t="s">
        <v>508</v>
      </c>
      <c r="J42" s="108" t="s">
        <v>508</v>
      </c>
      <c r="K42" s="108" t="s">
        <v>508</v>
      </c>
      <c r="L42" s="108">
        <v>482</v>
      </c>
      <c r="M42" s="109">
        <v>468</v>
      </c>
    </row>
    <row r="43" spans="2:13" ht="27.75" customHeight="1">
      <c r="B43" s="1240"/>
      <c r="C43" s="1241"/>
      <c r="D43" s="106"/>
      <c r="E43" s="1246" t="s">
        <v>33</v>
      </c>
      <c r="F43" s="1246"/>
      <c r="G43" s="1246"/>
      <c r="H43" s="1247"/>
      <c r="I43" s="107">
        <v>5257</v>
      </c>
      <c r="J43" s="108">
        <v>5450</v>
      </c>
      <c r="K43" s="108">
        <v>5035</v>
      </c>
      <c r="L43" s="108">
        <v>5172</v>
      </c>
      <c r="M43" s="109">
        <v>4923</v>
      </c>
    </row>
    <row r="44" spans="2:13" ht="27.75" customHeight="1">
      <c r="B44" s="1240"/>
      <c r="C44" s="1241"/>
      <c r="D44" s="106"/>
      <c r="E44" s="1246" t="s">
        <v>34</v>
      </c>
      <c r="F44" s="1246"/>
      <c r="G44" s="1246"/>
      <c r="H44" s="1247"/>
      <c r="I44" s="107">
        <v>1704</v>
      </c>
      <c r="J44" s="108">
        <v>1693</v>
      </c>
      <c r="K44" s="108">
        <v>1643</v>
      </c>
      <c r="L44" s="108">
        <v>1592</v>
      </c>
      <c r="M44" s="109">
        <v>1445</v>
      </c>
    </row>
    <row r="45" spans="2:13" ht="27.75" customHeight="1">
      <c r="B45" s="1240"/>
      <c r="C45" s="1241"/>
      <c r="D45" s="106"/>
      <c r="E45" s="1246" t="s">
        <v>35</v>
      </c>
      <c r="F45" s="1246"/>
      <c r="G45" s="1246"/>
      <c r="H45" s="1247"/>
      <c r="I45" s="107">
        <v>1933</v>
      </c>
      <c r="J45" s="108">
        <v>1926</v>
      </c>
      <c r="K45" s="108">
        <v>1898</v>
      </c>
      <c r="L45" s="108">
        <v>1853</v>
      </c>
      <c r="M45" s="109">
        <v>1897</v>
      </c>
    </row>
    <row r="46" spans="2:13" ht="27.75" customHeight="1">
      <c r="B46" s="1240"/>
      <c r="C46" s="1241"/>
      <c r="D46" s="110"/>
      <c r="E46" s="1246" t="s">
        <v>36</v>
      </c>
      <c r="F46" s="1246"/>
      <c r="G46" s="1246"/>
      <c r="H46" s="1247"/>
      <c r="I46" s="107" t="s">
        <v>508</v>
      </c>
      <c r="J46" s="108" t="s">
        <v>508</v>
      </c>
      <c r="K46" s="108" t="s">
        <v>508</v>
      </c>
      <c r="L46" s="108" t="s">
        <v>508</v>
      </c>
      <c r="M46" s="109" t="s">
        <v>508</v>
      </c>
    </row>
    <row r="47" spans="2:13" ht="27.75" customHeight="1">
      <c r="B47" s="1240"/>
      <c r="C47" s="1241"/>
      <c r="D47" s="111"/>
      <c r="E47" s="1248" t="s">
        <v>37</v>
      </c>
      <c r="F47" s="1249"/>
      <c r="G47" s="1249"/>
      <c r="H47" s="1250"/>
      <c r="I47" s="107" t="s">
        <v>508</v>
      </c>
      <c r="J47" s="108" t="s">
        <v>508</v>
      </c>
      <c r="K47" s="108" t="s">
        <v>508</v>
      </c>
      <c r="L47" s="108" t="s">
        <v>508</v>
      </c>
      <c r="M47" s="109" t="s">
        <v>508</v>
      </c>
    </row>
    <row r="48" spans="2:13" ht="27.75" customHeight="1">
      <c r="B48" s="1240"/>
      <c r="C48" s="1241"/>
      <c r="D48" s="106"/>
      <c r="E48" s="1246" t="s">
        <v>38</v>
      </c>
      <c r="F48" s="1246"/>
      <c r="G48" s="1246"/>
      <c r="H48" s="1247"/>
      <c r="I48" s="107" t="s">
        <v>508</v>
      </c>
      <c r="J48" s="108" t="s">
        <v>508</v>
      </c>
      <c r="K48" s="108" t="s">
        <v>508</v>
      </c>
      <c r="L48" s="108" t="s">
        <v>508</v>
      </c>
      <c r="M48" s="109" t="s">
        <v>508</v>
      </c>
    </row>
    <row r="49" spans="2:13" ht="27.75" customHeight="1">
      <c r="B49" s="1242"/>
      <c r="C49" s="1243"/>
      <c r="D49" s="106"/>
      <c r="E49" s="1246" t="s">
        <v>39</v>
      </c>
      <c r="F49" s="1246"/>
      <c r="G49" s="1246"/>
      <c r="H49" s="1247"/>
      <c r="I49" s="107" t="s">
        <v>508</v>
      </c>
      <c r="J49" s="108" t="s">
        <v>508</v>
      </c>
      <c r="K49" s="108" t="s">
        <v>508</v>
      </c>
      <c r="L49" s="108" t="s">
        <v>508</v>
      </c>
      <c r="M49" s="109" t="s">
        <v>508</v>
      </c>
    </row>
    <row r="50" spans="2:13" ht="27.75" customHeight="1">
      <c r="B50" s="1251" t="s">
        <v>40</v>
      </c>
      <c r="C50" s="1252"/>
      <c r="D50" s="112"/>
      <c r="E50" s="1246" t="s">
        <v>41</v>
      </c>
      <c r="F50" s="1246"/>
      <c r="G50" s="1246"/>
      <c r="H50" s="1247"/>
      <c r="I50" s="107">
        <v>3230</v>
      </c>
      <c r="J50" s="108">
        <v>3252</v>
      </c>
      <c r="K50" s="108">
        <v>3159</v>
      </c>
      <c r="L50" s="108">
        <v>3244</v>
      </c>
      <c r="M50" s="109">
        <v>3223</v>
      </c>
    </row>
    <row r="51" spans="2:13" ht="27.75" customHeight="1">
      <c r="B51" s="1240"/>
      <c r="C51" s="1241"/>
      <c r="D51" s="106"/>
      <c r="E51" s="1246" t="s">
        <v>42</v>
      </c>
      <c r="F51" s="1246"/>
      <c r="G51" s="1246"/>
      <c r="H51" s="1247"/>
      <c r="I51" s="107">
        <v>37</v>
      </c>
      <c r="J51" s="108">
        <v>28</v>
      </c>
      <c r="K51" s="108">
        <v>22</v>
      </c>
      <c r="L51" s="108">
        <v>521</v>
      </c>
      <c r="M51" s="109">
        <v>530</v>
      </c>
    </row>
    <row r="52" spans="2:13" ht="27.75" customHeight="1">
      <c r="B52" s="1242"/>
      <c r="C52" s="1243"/>
      <c r="D52" s="106"/>
      <c r="E52" s="1246" t="s">
        <v>43</v>
      </c>
      <c r="F52" s="1246"/>
      <c r="G52" s="1246"/>
      <c r="H52" s="1247"/>
      <c r="I52" s="107">
        <v>10672</v>
      </c>
      <c r="J52" s="108">
        <v>10500</v>
      </c>
      <c r="K52" s="108">
        <v>10161</v>
      </c>
      <c r="L52" s="108">
        <v>10154</v>
      </c>
      <c r="M52" s="109">
        <v>10058</v>
      </c>
    </row>
    <row r="53" spans="2:13" ht="27.75" customHeight="1" thickBot="1">
      <c r="B53" s="1253" t="s">
        <v>44</v>
      </c>
      <c r="C53" s="1254"/>
      <c r="D53" s="113"/>
      <c r="E53" s="1255" t="s">
        <v>45</v>
      </c>
      <c r="F53" s="1255"/>
      <c r="G53" s="1255"/>
      <c r="H53" s="1256"/>
      <c r="I53" s="114">
        <v>4317</v>
      </c>
      <c r="J53" s="115">
        <v>5777</v>
      </c>
      <c r="K53" s="115">
        <v>6023</v>
      </c>
      <c r="L53" s="115">
        <v>6102</v>
      </c>
      <c r="M53" s="116">
        <v>6127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ASuWP5NyLnrtWSO6sjl7waCZKadPpSb7d86qIPqOjNTulKMycedSv3oR2ovbaYhYCYvcljc+AQbrRdUmYiJzw==" saltValue="LtmKEPaHCt6G2sdbnhE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552</v>
      </c>
      <c r="G54" s="125" t="s">
        <v>553</v>
      </c>
      <c r="H54" s="126" t="s">
        <v>554</v>
      </c>
    </row>
    <row r="55" spans="2:8" ht="52.5" customHeight="1">
      <c r="B55" s="127"/>
      <c r="C55" s="1265" t="s">
        <v>48</v>
      </c>
      <c r="D55" s="1265"/>
      <c r="E55" s="1266"/>
      <c r="F55" s="128">
        <v>1432</v>
      </c>
      <c r="G55" s="128">
        <v>1327</v>
      </c>
      <c r="H55" s="129">
        <v>1085</v>
      </c>
    </row>
    <row r="56" spans="2:8" ht="52.5" customHeight="1">
      <c r="B56" s="130"/>
      <c r="C56" s="1267" t="s">
        <v>49</v>
      </c>
      <c r="D56" s="1267"/>
      <c r="E56" s="1268"/>
      <c r="F56" s="131">
        <v>197</v>
      </c>
      <c r="G56" s="131">
        <v>191</v>
      </c>
      <c r="H56" s="132">
        <v>186</v>
      </c>
    </row>
    <row r="57" spans="2:8" ht="53.25" customHeight="1">
      <c r="B57" s="130"/>
      <c r="C57" s="1269" t="s">
        <v>50</v>
      </c>
      <c r="D57" s="1269"/>
      <c r="E57" s="1270"/>
      <c r="F57" s="133">
        <v>1220</v>
      </c>
      <c r="G57" s="133">
        <v>1414</v>
      </c>
      <c r="H57" s="134">
        <v>1637</v>
      </c>
    </row>
    <row r="58" spans="2:8" ht="45.75" customHeight="1">
      <c r="B58" s="135"/>
      <c r="C58" s="1257" t="s">
        <v>581</v>
      </c>
      <c r="D58" s="1258"/>
      <c r="E58" s="1259"/>
      <c r="F58" s="136">
        <v>213</v>
      </c>
      <c r="G58" s="136">
        <v>475</v>
      </c>
      <c r="H58" s="137">
        <v>706</v>
      </c>
    </row>
    <row r="59" spans="2:8" ht="45.75" customHeight="1">
      <c r="B59" s="135"/>
      <c r="C59" s="1257" t="s">
        <v>582</v>
      </c>
      <c r="D59" s="1258"/>
      <c r="E59" s="1259"/>
      <c r="F59" s="136">
        <v>704</v>
      </c>
      <c r="G59" s="136">
        <v>643</v>
      </c>
      <c r="H59" s="137">
        <v>623</v>
      </c>
    </row>
    <row r="60" spans="2:8" ht="45.75" customHeight="1">
      <c r="B60" s="135"/>
      <c r="C60" s="1257" t="s">
        <v>583</v>
      </c>
      <c r="D60" s="1258"/>
      <c r="E60" s="1259"/>
      <c r="F60" s="136">
        <v>233</v>
      </c>
      <c r="G60" s="136">
        <v>232</v>
      </c>
      <c r="H60" s="137">
        <v>232</v>
      </c>
    </row>
    <row r="61" spans="2:8" ht="45.75" customHeight="1">
      <c r="B61" s="135"/>
      <c r="C61" s="1257" t="s">
        <v>584</v>
      </c>
      <c r="D61" s="1258"/>
      <c r="E61" s="1259"/>
      <c r="F61" s="136">
        <v>17</v>
      </c>
      <c r="G61" s="136">
        <v>19</v>
      </c>
      <c r="H61" s="137">
        <v>25</v>
      </c>
    </row>
    <row r="62" spans="2:8" ht="45.75" customHeight="1" thickBot="1">
      <c r="B62" s="138"/>
      <c r="C62" s="1260" t="s">
        <v>585</v>
      </c>
      <c r="D62" s="1261"/>
      <c r="E62" s="1262"/>
      <c r="F62" s="139">
        <v>28</v>
      </c>
      <c r="G62" s="139">
        <v>22</v>
      </c>
      <c r="H62" s="140">
        <v>22</v>
      </c>
    </row>
    <row r="63" spans="2:8" ht="52.5" customHeight="1" thickBot="1">
      <c r="B63" s="141"/>
      <c r="C63" s="1263" t="s">
        <v>51</v>
      </c>
      <c r="D63" s="1263"/>
      <c r="E63" s="1264"/>
      <c r="F63" s="142">
        <v>2849</v>
      </c>
      <c r="G63" s="142">
        <v>2932</v>
      </c>
      <c r="H63" s="143">
        <v>2909</v>
      </c>
    </row>
    <row r="64" spans="2:8" ht="15" customHeight="1"/>
  </sheetData>
  <sheetProtection algorithmName="SHA-512" hashValue="EfjG83HZrA1NXtjWyw28sJgaJmqCVQLO1ujPoigSbzs5tLiUAA0tjBUX+AwlRB3nDjSgwbZH8JnbfAXXhOwNVw==" saltValue="cTdLtoXSCsfab1OWMF3h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2" zoomScale="85" zoomScaleNormal="85" zoomScaleSheetLayoutView="55" workbookViewId="0">
      <selection activeCell="AZ39" sqref="AZ39"/>
    </sheetView>
  </sheetViews>
  <sheetFormatPr defaultColWidth="0" defaultRowHeight="13.5" customHeight="1" zeroHeight="1"/>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c r="A1" s="1271"/>
      <c r="B1" s="1272"/>
      <c r="DD1" s="1273"/>
      <c r="DE1" s="1273"/>
    </row>
    <row r="2" spans="1:143" ht="25.5" customHeight="1">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586</v>
      </c>
    </row>
    <row r="11" spans="1:143" s="291" customFormat="1">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586</v>
      </c>
    </row>
    <row r="13" spans="1:143" s="291" customFormat="1">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c r="DD19" s="1273"/>
      <c r="DE19" s="1273"/>
    </row>
    <row r="20" spans="1:351">
      <c r="DD20" s="1273"/>
      <c r="DE20" s="1273"/>
    </row>
    <row r="21" spans="1:351" ht="17.2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c r="B22" s="1280"/>
      <c r="MM22" s="1279"/>
    </row>
    <row r="23" spans="1:351">
      <c r="B23" s="1280"/>
    </row>
    <row r="24" spans="1:351">
      <c r="B24" s="1280"/>
    </row>
    <row r="25" spans="1:351">
      <c r="B25" s="1280"/>
    </row>
    <row r="26" spans="1:351">
      <c r="B26" s="1280"/>
    </row>
    <row r="27" spans="1:351">
      <c r="B27" s="1280"/>
    </row>
    <row r="28" spans="1:351">
      <c r="B28" s="1280"/>
    </row>
    <row r="29" spans="1:351">
      <c r="B29" s="1280"/>
    </row>
    <row r="30" spans="1:351">
      <c r="B30" s="1280"/>
    </row>
    <row r="31" spans="1:351">
      <c r="B31" s="1280"/>
    </row>
    <row r="32" spans="1:351">
      <c r="B32" s="1280"/>
    </row>
    <row r="33" spans="2:109">
      <c r="B33" s="1280"/>
    </row>
    <row r="34" spans="2:109">
      <c r="B34" s="1280"/>
    </row>
    <row r="35" spans="2:109">
      <c r="B35" s="1280"/>
    </row>
    <row r="36" spans="2:109">
      <c r="B36" s="1280"/>
    </row>
    <row r="37" spans="2:109">
      <c r="B37" s="1280"/>
    </row>
    <row r="38" spans="2:109">
      <c r="B38" s="1280"/>
    </row>
    <row r="39" spans="2:109">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c r="B40" s="1285"/>
      <c r="DD40" s="1285"/>
      <c r="DE40" s="1273"/>
    </row>
    <row r="41" spans="2:109" ht="17.25">
      <c r="B41" s="1286" t="s">
        <v>587</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c r="B42" s="1280"/>
      <c r="G42" s="1287"/>
      <c r="I42" s="1288"/>
      <c r="J42" s="1288"/>
      <c r="K42" s="1288"/>
      <c r="AM42" s="1287"/>
      <c r="AN42" s="1287" t="s">
        <v>588</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c r="B43" s="1280"/>
      <c r="AN43" s="1289" t="s">
        <v>589</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c r="B49" s="1280"/>
      <c r="AN49" s="1273" t="s">
        <v>590</v>
      </c>
    </row>
    <row r="50" spans="1:109">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550</v>
      </c>
      <c r="BQ50" s="1305"/>
      <c r="BR50" s="1305"/>
      <c r="BS50" s="1305"/>
      <c r="BT50" s="1305"/>
      <c r="BU50" s="1305"/>
      <c r="BV50" s="1305"/>
      <c r="BW50" s="1305"/>
      <c r="BX50" s="1305" t="s">
        <v>551</v>
      </c>
      <c r="BY50" s="1305"/>
      <c r="BZ50" s="1305"/>
      <c r="CA50" s="1305"/>
      <c r="CB50" s="1305"/>
      <c r="CC50" s="1305"/>
      <c r="CD50" s="1305"/>
      <c r="CE50" s="1305"/>
      <c r="CF50" s="1305" t="s">
        <v>552</v>
      </c>
      <c r="CG50" s="1305"/>
      <c r="CH50" s="1305"/>
      <c r="CI50" s="1305"/>
      <c r="CJ50" s="1305"/>
      <c r="CK50" s="1305"/>
      <c r="CL50" s="1305"/>
      <c r="CM50" s="1305"/>
      <c r="CN50" s="1305" t="s">
        <v>553</v>
      </c>
      <c r="CO50" s="1305"/>
      <c r="CP50" s="1305"/>
      <c r="CQ50" s="1305"/>
      <c r="CR50" s="1305"/>
      <c r="CS50" s="1305"/>
      <c r="CT50" s="1305"/>
      <c r="CU50" s="1305"/>
      <c r="CV50" s="1305" t="s">
        <v>554</v>
      </c>
      <c r="CW50" s="1305"/>
      <c r="CX50" s="1305"/>
      <c r="CY50" s="1305"/>
      <c r="CZ50" s="1305"/>
      <c r="DA50" s="1305"/>
      <c r="DB50" s="1305"/>
      <c r="DC50" s="1305"/>
    </row>
    <row r="51" spans="1:109" ht="13.5" customHeight="1">
      <c r="B51" s="1280"/>
      <c r="G51" s="1306"/>
      <c r="H51" s="1306"/>
      <c r="I51" s="1307"/>
      <c r="J51" s="1307"/>
      <c r="K51" s="1308"/>
      <c r="L51" s="1308"/>
      <c r="M51" s="1308"/>
      <c r="N51" s="1308"/>
      <c r="AM51" s="1298"/>
      <c r="AN51" s="1309" t="s">
        <v>591</v>
      </c>
      <c r="AO51" s="1309"/>
      <c r="AP51" s="1309"/>
      <c r="AQ51" s="1309"/>
      <c r="AR51" s="1309"/>
      <c r="AS51" s="1309"/>
      <c r="AT51" s="1309"/>
      <c r="AU51" s="1309"/>
      <c r="AV51" s="1309"/>
      <c r="AW51" s="1309"/>
      <c r="AX51" s="1309"/>
      <c r="AY51" s="1309"/>
      <c r="AZ51" s="1309"/>
      <c r="BA51" s="1309"/>
      <c r="BB51" s="1309" t="s">
        <v>592</v>
      </c>
      <c r="BC51" s="1309"/>
      <c r="BD51" s="1309"/>
      <c r="BE51" s="1309"/>
      <c r="BF51" s="1309"/>
      <c r="BG51" s="1309"/>
      <c r="BH51" s="1309"/>
      <c r="BI51" s="1309"/>
      <c r="BJ51" s="1309"/>
      <c r="BK51" s="1309"/>
      <c r="BL51" s="1309"/>
      <c r="BM51" s="1309"/>
      <c r="BN51" s="1309"/>
      <c r="BO51" s="1309"/>
      <c r="BP51" s="1310">
        <v>68.900000000000006</v>
      </c>
      <c r="BQ51" s="1310"/>
      <c r="BR51" s="1310"/>
      <c r="BS51" s="1310"/>
      <c r="BT51" s="1310"/>
      <c r="BU51" s="1310"/>
      <c r="BV51" s="1310"/>
      <c r="BW51" s="1310"/>
      <c r="BX51" s="1310">
        <v>92.6</v>
      </c>
      <c r="BY51" s="1310"/>
      <c r="BZ51" s="1310"/>
      <c r="CA51" s="1310"/>
      <c r="CB51" s="1310"/>
      <c r="CC51" s="1310"/>
      <c r="CD51" s="1310"/>
      <c r="CE51" s="1310"/>
      <c r="CF51" s="1310">
        <v>97.2</v>
      </c>
      <c r="CG51" s="1310"/>
      <c r="CH51" s="1310"/>
      <c r="CI51" s="1310"/>
      <c r="CJ51" s="1310"/>
      <c r="CK51" s="1310"/>
      <c r="CL51" s="1310"/>
      <c r="CM51" s="1310"/>
      <c r="CN51" s="1310">
        <v>97.2</v>
      </c>
      <c r="CO51" s="1310"/>
      <c r="CP51" s="1310"/>
      <c r="CQ51" s="1310"/>
      <c r="CR51" s="1310"/>
      <c r="CS51" s="1310"/>
      <c r="CT51" s="1310"/>
      <c r="CU51" s="1310"/>
      <c r="CV51" s="1310">
        <v>97.8</v>
      </c>
      <c r="CW51" s="1310"/>
      <c r="CX51" s="1310"/>
      <c r="CY51" s="1310"/>
      <c r="CZ51" s="1310"/>
      <c r="DA51" s="1310"/>
      <c r="DB51" s="1310"/>
      <c r="DC51" s="1310"/>
    </row>
    <row r="52" spans="1:109">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593</v>
      </c>
      <c r="BC53" s="1309"/>
      <c r="BD53" s="1309"/>
      <c r="BE53" s="1309"/>
      <c r="BF53" s="1309"/>
      <c r="BG53" s="1309"/>
      <c r="BH53" s="1309"/>
      <c r="BI53" s="1309"/>
      <c r="BJ53" s="1309"/>
      <c r="BK53" s="1309"/>
      <c r="BL53" s="1309"/>
      <c r="BM53" s="1309"/>
      <c r="BN53" s="1309"/>
      <c r="BO53" s="1309"/>
      <c r="BP53" s="1310">
        <v>56.8</v>
      </c>
      <c r="BQ53" s="1310"/>
      <c r="BR53" s="1310"/>
      <c r="BS53" s="1310"/>
      <c r="BT53" s="1310"/>
      <c r="BU53" s="1310"/>
      <c r="BV53" s="1310"/>
      <c r="BW53" s="1310"/>
      <c r="BX53" s="1310">
        <v>56.1</v>
      </c>
      <c r="BY53" s="1310"/>
      <c r="BZ53" s="1310"/>
      <c r="CA53" s="1310"/>
      <c r="CB53" s="1310"/>
      <c r="CC53" s="1310"/>
      <c r="CD53" s="1310"/>
      <c r="CE53" s="1310"/>
      <c r="CF53" s="1310">
        <v>57.8</v>
      </c>
      <c r="CG53" s="1310"/>
      <c r="CH53" s="1310"/>
      <c r="CI53" s="1310"/>
      <c r="CJ53" s="1310"/>
      <c r="CK53" s="1310"/>
      <c r="CL53" s="1310"/>
      <c r="CM53" s="1310"/>
      <c r="CN53" s="1310">
        <v>59.5</v>
      </c>
      <c r="CO53" s="1310"/>
      <c r="CP53" s="1310"/>
      <c r="CQ53" s="1310"/>
      <c r="CR53" s="1310"/>
      <c r="CS53" s="1310"/>
      <c r="CT53" s="1310"/>
      <c r="CU53" s="1310"/>
      <c r="CV53" s="1310">
        <v>60.6</v>
      </c>
      <c r="CW53" s="1310"/>
      <c r="CX53" s="1310"/>
      <c r="CY53" s="1310"/>
      <c r="CZ53" s="1310"/>
      <c r="DA53" s="1310"/>
      <c r="DB53" s="1310"/>
      <c r="DC53" s="1310"/>
    </row>
    <row r="54" spans="1:109">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1288"/>
      <c r="B55" s="1280"/>
      <c r="G55" s="1299"/>
      <c r="H55" s="1299"/>
      <c r="I55" s="1299"/>
      <c r="J55" s="1299"/>
      <c r="K55" s="1308"/>
      <c r="L55" s="1308"/>
      <c r="M55" s="1308"/>
      <c r="N55" s="1308"/>
      <c r="AN55" s="1305" t="s">
        <v>594</v>
      </c>
      <c r="AO55" s="1305"/>
      <c r="AP55" s="1305"/>
      <c r="AQ55" s="1305"/>
      <c r="AR55" s="1305"/>
      <c r="AS55" s="1305"/>
      <c r="AT55" s="1305"/>
      <c r="AU55" s="1305"/>
      <c r="AV55" s="1305"/>
      <c r="AW55" s="1305"/>
      <c r="AX55" s="1305"/>
      <c r="AY55" s="1305"/>
      <c r="AZ55" s="1305"/>
      <c r="BA55" s="1305"/>
      <c r="BB55" s="1309" t="s">
        <v>592</v>
      </c>
      <c r="BC55" s="1309"/>
      <c r="BD55" s="1309"/>
      <c r="BE55" s="1309"/>
      <c r="BF55" s="1309"/>
      <c r="BG55" s="1309"/>
      <c r="BH55" s="1309"/>
      <c r="BI55" s="1309"/>
      <c r="BJ55" s="1309"/>
      <c r="BK55" s="1309"/>
      <c r="BL55" s="1309"/>
      <c r="BM55" s="1309"/>
      <c r="BN55" s="1309"/>
      <c r="BO55" s="1309"/>
      <c r="BP55" s="1310">
        <v>58.5</v>
      </c>
      <c r="BQ55" s="1310"/>
      <c r="BR55" s="1310"/>
      <c r="BS55" s="1310"/>
      <c r="BT55" s="1310"/>
      <c r="BU55" s="1310"/>
      <c r="BV55" s="1310"/>
      <c r="BW55" s="1310"/>
      <c r="BX55" s="1310">
        <v>54.6</v>
      </c>
      <c r="BY55" s="1310"/>
      <c r="BZ55" s="1310"/>
      <c r="CA55" s="1310"/>
      <c r="CB55" s="1310"/>
      <c r="CC55" s="1310"/>
      <c r="CD55" s="1310"/>
      <c r="CE55" s="1310"/>
      <c r="CF55" s="1310">
        <v>53.2</v>
      </c>
      <c r="CG55" s="1310"/>
      <c r="CH55" s="1310"/>
      <c r="CI55" s="1310"/>
      <c r="CJ55" s="1310"/>
      <c r="CK55" s="1310"/>
      <c r="CL55" s="1310"/>
      <c r="CM55" s="1310"/>
      <c r="CN55" s="1310">
        <v>47.9</v>
      </c>
      <c r="CO55" s="1310"/>
      <c r="CP55" s="1310"/>
      <c r="CQ55" s="1310"/>
      <c r="CR55" s="1310"/>
      <c r="CS55" s="1310"/>
      <c r="CT55" s="1310"/>
      <c r="CU55" s="1310"/>
      <c r="CV55" s="1310">
        <v>49</v>
      </c>
      <c r="CW55" s="1310"/>
      <c r="CX55" s="1310"/>
      <c r="CY55" s="1310"/>
      <c r="CZ55" s="1310"/>
      <c r="DA55" s="1310"/>
      <c r="DB55" s="1310"/>
      <c r="DC55" s="1310"/>
    </row>
    <row r="56" spans="1:109">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593</v>
      </c>
      <c r="BC57" s="1309"/>
      <c r="BD57" s="1309"/>
      <c r="BE57" s="1309"/>
      <c r="BF57" s="1309"/>
      <c r="BG57" s="1309"/>
      <c r="BH57" s="1309"/>
      <c r="BI57" s="1309"/>
      <c r="BJ57" s="1309"/>
      <c r="BK57" s="1309"/>
      <c r="BL57" s="1309"/>
      <c r="BM57" s="1309"/>
      <c r="BN57" s="1309"/>
      <c r="BO57" s="1309"/>
      <c r="BP57" s="1310">
        <v>52.9</v>
      </c>
      <c r="BQ57" s="1310"/>
      <c r="BR57" s="1310"/>
      <c r="BS57" s="1310"/>
      <c r="BT57" s="1310"/>
      <c r="BU57" s="1310"/>
      <c r="BV57" s="1310"/>
      <c r="BW57" s="1310"/>
      <c r="BX57" s="1310">
        <v>58.3</v>
      </c>
      <c r="BY57" s="1310"/>
      <c r="BZ57" s="1310"/>
      <c r="CA57" s="1310"/>
      <c r="CB57" s="1310"/>
      <c r="CC57" s="1310"/>
      <c r="CD57" s="1310"/>
      <c r="CE57" s="1310"/>
      <c r="CF57" s="1310">
        <v>59.6</v>
      </c>
      <c r="CG57" s="1310"/>
      <c r="CH57" s="1310"/>
      <c r="CI57" s="1310"/>
      <c r="CJ57" s="1310"/>
      <c r="CK57" s="1310"/>
      <c r="CL57" s="1310"/>
      <c r="CM57" s="1310"/>
      <c r="CN57" s="1310">
        <v>60.7</v>
      </c>
      <c r="CO57" s="1310"/>
      <c r="CP57" s="1310"/>
      <c r="CQ57" s="1310"/>
      <c r="CR57" s="1310"/>
      <c r="CS57" s="1310"/>
      <c r="CT57" s="1310"/>
      <c r="CU57" s="1310"/>
      <c r="CV57" s="1310">
        <v>62</v>
      </c>
      <c r="CW57" s="1310"/>
      <c r="CX57" s="1310"/>
      <c r="CY57" s="1310"/>
      <c r="CZ57" s="1310"/>
      <c r="DA57" s="1310"/>
      <c r="DB57" s="1310"/>
      <c r="DC57" s="1310"/>
      <c r="DD57" s="1313"/>
      <c r="DE57" s="1311"/>
    </row>
    <row r="58" spans="1:109" s="1288" customFormat="1">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c r="B63" s="1319" t="s">
        <v>595</v>
      </c>
    </row>
    <row r="64" spans="1:109">
      <c r="B64" s="1280"/>
      <c r="G64" s="1287"/>
      <c r="I64" s="1320"/>
      <c r="J64" s="1320"/>
      <c r="K64" s="1320"/>
      <c r="L64" s="1320"/>
      <c r="M64" s="1320"/>
      <c r="N64" s="1321"/>
      <c r="AM64" s="1287"/>
      <c r="AN64" s="1287" t="s">
        <v>588</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c r="B65" s="1280"/>
      <c r="AN65" s="1289" t="s">
        <v>596</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c r="B71" s="1280"/>
      <c r="G71" s="1325"/>
      <c r="I71" s="1326"/>
      <c r="J71" s="1323"/>
      <c r="K71" s="1323"/>
      <c r="L71" s="1324"/>
      <c r="M71" s="1323"/>
      <c r="N71" s="1324"/>
      <c r="AM71" s="1325"/>
      <c r="AN71" s="1273" t="s">
        <v>590</v>
      </c>
    </row>
    <row r="72" spans="2:107">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550</v>
      </c>
      <c r="BQ72" s="1305"/>
      <c r="BR72" s="1305"/>
      <c r="BS72" s="1305"/>
      <c r="BT72" s="1305"/>
      <c r="BU72" s="1305"/>
      <c r="BV72" s="1305"/>
      <c r="BW72" s="1305"/>
      <c r="BX72" s="1305" t="s">
        <v>551</v>
      </c>
      <c r="BY72" s="1305"/>
      <c r="BZ72" s="1305"/>
      <c r="CA72" s="1305"/>
      <c r="CB72" s="1305"/>
      <c r="CC72" s="1305"/>
      <c r="CD72" s="1305"/>
      <c r="CE72" s="1305"/>
      <c r="CF72" s="1305" t="s">
        <v>552</v>
      </c>
      <c r="CG72" s="1305"/>
      <c r="CH72" s="1305"/>
      <c r="CI72" s="1305"/>
      <c r="CJ72" s="1305"/>
      <c r="CK72" s="1305"/>
      <c r="CL72" s="1305"/>
      <c r="CM72" s="1305"/>
      <c r="CN72" s="1305" t="s">
        <v>553</v>
      </c>
      <c r="CO72" s="1305"/>
      <c r="CP72" s="1305"/>
      <c r="CQ72" s="1305"/>
      <c r="CR72" s="1305"/>
      <c r="CS72" s="1305"/>
      <c r="CT72" s="1305"/>
      <c r="CU72" s="1305"/>
      <c r="CV72" s="1305" t="s">
        <v>554</v>
      </c>
      <c r="CW72" s="1305"/>
      <c r="CX72" s="1305"/>
      <c r="CY72" s="1305"/>
      <c r="CZ72" s="1305"/>
      <c r="DA72" s="1305"/>
      <c r="DB72" s="1305"/>
      <c r="DC72" s="1305"/>
    </row>
    <row r="73" spans="2:107">
      <c r="B73" s="1280"/>
      <c r="G73" s="1306"/>
      <c r="H73" s="1306"/>
      <c r="I73" s="1306"/>
      <c r="J73" s="1306"/>
      <c r="K73" s="1327"/>
      <c r="L73" s="1327"/>
      <c r="M73" s="1327"/>
      <c r="N73" s="1327"/>
      <c r="AM73" s="1298"/>
      <c r="AN73" s="1309" t="s">
        <v>591</v>
      </c>
      <c r="AO73" s="1309"/>
      <c r="AP73" s="1309"/>
      <c r="AQ73" s="1309"/>
      <c r="AR73" s="1309"/>
      <c r="AS73" s="1309"/>
      <c r="AT73" s="1309"/>
      <c r="AU73" s="1309"/>
      <c r="AV73" s="1309"/>
      <c r="AW73" s="1309"/>
      <c r="AX73" s="1309"/>
      <c r="AY73" s="1309"/>
      <c r="AZ73" s="1309"/>
      <c r="BA73" s="1309"/>
      <c r="BB73" s="1309" t="s">
        <v>592</v>
      </c>
      <c r="BC73" s="1309"/>
      <c r="BD73" s="1309"/>
      <c r="BE73" s="1309"/>
      <c r="BF73" s="1309"/>
      <c r="BG73" s="1309"/>
      <c r="BH73" s="1309"/>
      <c r="BI73" s="1309"/>
      <c r="BJ73" s="1309"/>
      <c r="BK73" s="1309"/>
      <c r="BL73" s="1309"/>
      <c r="BM73" s="1309"/>
      <c r="BN73" s="1309"/>
      <c r="BO73" s="1309"/>
      <c r="BP73" s="1310">
        <v>68.900000000000006</v>
      </c>
      <c r="BQ73" s="1310"/>
      <c r="BR73" s="1310"/>
      <c r="BS73" s="1310"/>
      <c r="BT73" s="1310"/>
      <c r="BU73" s="1310"/>
      <c r="BV73" s="1310"/>
      <c r="BW73" s="1310"/>
      <c r="BX73" s="1310">
        <v>92.6</v>
      </c>
      <c r="BY73" s="1310"/>
      <c r="BZ73" s="1310"/>
      <c r="CA73" s="1310"/>
      <c r="CB73" s="1310"/>
      <c r="CC73" s="1310"/>
      <c r="CD73" s="1310"/>
      <c r="CE73" s="1310"/>
      <c r="CF73" s="1310">
        <v>97.2</v>
      </c>
      <c r="CG73" s="1310"/>
      <c r="CH73" s="1310"/>
      <c r="CI73" s="1310"/>
      <c r="CJ73" s="1310"/>
      <c r="CK73" s="1310"/>
      <c r="CL73" s="1310"/>
      <c r="CM73" s="1310"/>
      <c r="CN73" s="1310">
        <v>97.2</v>
      </c>
      <c r="CO73" s="1310"/>
      <c r="CP73" s="1310"/>
      <c r="CQ73" s="1310"/>
      <c r="CR73" s="1310"/>
      <c r="CS73" s="1310"/>
      <c r="CT73" s="1310"/>
      <c r="CU73" s="1310"/>
      <c r="CV73" s="1310">
        <v>97.8</v>
      </c>
      <c r="CW73" s="1310"/>
      <c r="CX73" s="1310"/>
      <c r="CY73" s="1310"/>
      <c r="CZ73" s="1310"/>
      <c r="DA73" s="1310"/>
      <c r="DB73" s="1310"/>
      <c r="DC73" s="1310"/>
    </row>
    <row r="74" spans="2:107">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597</v>
      </c>
      <c r="BC75" s="1309"/>
      <c r="BD75" s="1309"/>
      <c r="BE75" s="1309"/>
      <c r="BF75" s="1309"/>
      <c r="BG75" s="1309"/>
      <c r="BH75" s="1309"/>
      <c r="BI75" s="1309"/>
      <c r="BJ75" s="1309"/>
      <c r="BK75" s="1309"/>
      <c r="BL75" s="1309"/>
      <c r="BM75" s="1309"/>
      <c r="BN75" s="1309"/>
      <c r="BO75" s="1309"/>
      <c r="BP75" s="1310">
        <v>8</v>
      </c>
      <c r="BQ75" s="1310"/>
      <c r="BR75" s="1310"/>
      <c r="BS75" s="1310"/>
      <c r="BT75" s="1310"/>
      <c r="BU75" s="1310"/>
      <c r="BV75" s="1310"/>
      <c r="BW75" s="1310"/>
      <c r="BX75" s="1310">
        <v>7</v>
      </c>
      <c r="BY75" s="1310"/>
      <c r="BZ75" s="1310"/>
      <c r="CA75" s="1310"/>
      <c r="CB75" s="1310"/>
      <c r="CC75" s="1310"/>
      <c r="CD75" s="1310"/>
      <c r="CE75" s="1310"/>
      <c r="CF75" s="1310">
        <v>6.3</v>
      </c>
      <c r="CG75" s="1310"/>
      <c r="CH75" s="1310"/>
      <c r="CI75" s="1310"/>
      <c r="CJ75" s="1310"/>
      <c r="CK75" s="1310"/>
      <c r="CL75" s="1310"/>
      <c r="CM75" s="1310"/>
      <c r="CN75" s="1310">
        <v>6.8</v>
      </c>
      <c r="CO75" s="1310"/>
      <c r="CP75" s="1310"/>
      <c r="CQ75" s="1310"/>
      <c r="CR75" s="1310"/>
      <c r="CS75" s="1310"/>
      <c r="CT75" s="1310"/>
      <c r="CU75" s="1310"/>
      <c r="CV75" s="1310">
        <v>7.9</v>
      </c>
      <c r="CW75" s="1310"/>
      <c r="CX75" s="1310"/>
      <c r="CY75" s="1310"/>
      <c r="CZ75" s="1310"/>
      <c r="DA75" s="1310"/>
      <c r="DB75" s="1310"/>
      <c r="DC75" s="1310"/>
    </row>
    <row r="76" spans="2:107">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1280"/>
      <c r="G77" s="1299"/>
      <c r="H77" s="1299"/>
      <c r="I77" s="1299"/>
      <c r="J77" s="1299"/>
      <c r="K77" s="1327"/>
      <c r="L77" s="1327"/>
      <c r="M77" s="1327"/>
      <c r="N77" s="1327"/>
      <c r="AN77" s="1305" t="s">
        <v>594</v>
      </c>
      <c r="AO77" s="1305"/>
      <c r="AP77" s="1305"/>
      <c r="AQ77" s="1305"/>
      <c r="AR77" s="1305"/>
      <c r="AS77" s="1305"/>
      <c r="AT77" s="1305"/>
      <c r="AU77" s="1305"/>
      <c r="AV77" s="1305"/>
      <c r="AW77" s="1305"/>
      <c r="AX77" s="1305"/>
      <c r="AY77" s="1305"/>
      <c r="AZ77" s="1305"/>
      <c r="BA77" s="1305"/>
      <c r="BB77" s="1309" t="s">
        <v>592</v>
      </c>
      <c r="BC77" s="1309"/>
      <c r="BD77" s="1309"/>
      <c r="BE77" s="1309"/>
      <c r="BF77" s="1309"/>
      <c r="BG77" s="1309"/>
      <c r="BH77" s="1309"/>
      <c r="BI77" s="1309"/>
      <c r="BJ77" s="1309"/>
      <c r="BK77" s="1309"/>
      <c r="BL77" s="1309"/>
      <c r="BM77" s="1309"/>
      <c r="BN77" s="1309"/>
      <c r="BO77" s="1309"/>
      <c r="BP77" s="1310">
        <v>58.5</v>
      </c>
      <c r="BQ77" s="1310"/>
      <c r="BR77" s="1310"/>
      <c r="BS77" s="1310"/>
      <c r="BT77" s="1310"/>
      <c r="BU77" s="1310"/>
      <c r="BV77" s="1310"/>
      <c r="BW77" s="1310"/>
      <c r="BX77" s="1310">
        <v>54.6</v>
      </c>
      <c r="BY77" s="1310"/>
      <c r="BZ77" s="1310"/>
      <c r="CA77" s="1310"/>
      <c r="CB77" s="1310"/>
      <c r="CC77" s="1310"/>
      <c r="CD77" s="1310"/>
      <c r="CE77" s="1310"/>
      <c r="CF77" s="1310">
        <v>53.2</v>
      </c>
      <c r="CG77" s="1310"/>
      <c r="CH77" s="1310"/>
      <c r="CI77" s="1310"/>
      <c r="CJ77" s="1310"/>
      <c r="CK77" s="1310"/>
      <c r="CL77" s="1310"/>
      <c r="CM77" s="1310"/>
      <c r="CN77" s="1310">
        <v>47.9</v>
      </c>
      <c r="CO77" s="1310"/>
      <c r="CP77" s="1310"/>
      <c r="CQ77" s="1310"/>
      <c r="CR77" s="1310"/>
      <c r="CS77" s="1310"/>
      <c r="CT77" s="1310"/>
      <c r="CU77" s="1310"/>
      <c r="CV77" s="1310">
        <v>49</v>
      </c>
      <c r="CW77" s="1310"/>
      <c r="CX77" s="1310"/>
      <c r="CY77" s="1310"/>
      <c r="CZ77" s="1310"/>
      <c r="DA77" s="1310"/>
      <c r="DB77" s="1310"/>
      <c r="DC77" s="1310"/>
    </row>
    <row r="78" spans="2:107">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597</v>
      </c>
      <c r="BC79" s="1309"/>
      <c r="BD79" s="1309"/>
      <c r="BE79" s="1309"/>
      <c r="BF79" s="1309"/>
      <c r="BG79" s="1309"/>
      <c r="BH79" s="1309"/>
      <c r="BI79" s="1309"/>
      <c r="BJ79" s="1309"/>
      <c r="BK79" s="1309"/>
      <c r="BL79" s="1309"/>
      <c r="BM79" s="1309"/>
      <c r="BN79" s="1309"/>
      <c r="BO79" s="1309"/>
      <c r="BP79" s="1310">
        <v>10.7</v>
      </c>
      <c r="BQ79" s="1310"/>
      <c r="BR79" s="1310"/>
      <c r="BS79" s="1310"/>
      <c r="BT79" s="1310"/>
      <c r="BU79" s="1310"/>
      <c r="BV79" s="1310"/>
      <c r="BW79" s="1310"/>
      <c r="BX79" s="1310">
        <v>10</v>
      </c>
      <c r="BY79" s="1310"/>
      <c r="BZ79" s="1310"/>
      <c r="CA79" s="1310"/>
      <c r="CB79" s="1310"/>
      <c r="CC79" s="1310"/>
      <c r="CD79" s="1310"/>
      <c r="CE79" s="1310"/>
      <c r="CF79" s="1310">
        <v>9.8000000000000007</v>
      </c>
      <c r="CG79" s="1310"/>
      <c r="CH79" s="1310"/>
      <c r="CI79" s="1310"/>
      <c r="CJ79" s="1310"/>
      <c r="CK79" s="1310"/>
      <c r="CL79" s="1310"/>
      <c r="CM79" s="1310"/>
      <c r="CN79" s="1310">
        <v>9.6</v>
      </c>
      <c r="CO79" s="1310"/>
      <c r="CP79" s="1310"/>
      <c r="CQ79" s="1310"/>
      <c r="CR79" s="1310"/>
      <c r="CS79" s="1310"/>
      <c r="CT79" s="1310"/>
      <c r="CU79" s="1310"/>
      <c r="CV79" s="1310">
        <v>9.5</v>
      </c>
      <c r="CW79" s="1310"/>
      <c r="CX79" s="1310"/>
      <c r="CY79" s="1310"/>
      <c r="CZ79" s="1310"/>
      <c r="DA79" s="1310"/>
      <c r="DB79" s="1310"/>
      <c r="DC79" s="1310"/>
    </row>
    <row r="80" spans="2:107">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1280"/>
    </row>
    <row r="82" spans="2:109" ht="17.2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c r="DD84" s="1273"/>
      <c r="DE84" s="1273"/>
    </row>
    <row r="85" spans="2:109">
      <c r="DD85" s="1273"/>
      <c r="DE85" s="1273"/>
    </row>
    <row r="86" spans="2:109" hidden="1">
      <c r="DD86" s="1273"/>
      <c r="DE86" s="1273"/>
    </row>
    <row r="87" spans="2:109" hidden="1">
      <c r="K87" s="1330"/>
      <c r="AQ87" s="1330"/>
      <c r="BC87" s="1330"/>
      <c r="BO87" s="1330"/>
      <c r="CA87" s="1330"/>
      <c r="CM87" s="1330"/>
      <c r="CY87" s="1330"/>
      <c r="DD87" s="1273"/>
      <c r="DE87" s="1273"/>
    </row>
    <row r="88" spans="2:109" hidden="1">
      <c r="DD88" s="1273"/>
      <c r="DE88" s="1273"/>
    </row>
    <row r="89" spans="2:109" hidden="1">
      <c r="DD89" s="1273"/>
      <c r="DE89" s="1273"/>
    </row>
    <row r="90" spans="2:109" hidden="1">
      <c r="DD90" s="1273"/>
      <c r="DE90" s="1273"/>
    </row>
    <row r="91" spans="2:109" hidden="1">
      <c r="DD91" s="1273"/>
      <c r="DE91" s="1273"/>
    </row>
    <row r="92" spans="2:109" ht="13.5" hidden="1" customHeight="1">
      <c r="DD92" s="1273"/>
      <c r="DE92" s="1273"/>
    </row>
    <row r="93" spans="2:109" ht="13.5" hidden="1" customHeight="1">
      <c r="DD93" s="1273"/>
      <c r="DE93" s="1273"/>
    </row>
    <row r="94" spans="2:109" ht="13.5" hidden="1" customHeight="1">
      <c r="DD94" s="1273"/>
      <c r="DE94" s="1273"/>
    </row>
    <row r="95" spans="2:109" ht="13.5" hidden="1" customHeight="1">
      <c r="DD95" s="1273"/>
      <c r="DE95" s="1273"/>
    </row>
    <row r="96" spans="2:109" ht="13.5" hidden="1" customHeight="1">
      <c r="DD96" s="1273"/>
      <c r="DE96" s="1273"/>
    </row>
    <row r="97" s="1273" customFormat="1" ht="13.5" hidden="1" customHeight="1"/>
    <row r="98" s="1273" customFormat="1" ht="13.5" hidden="1" customHeight="1"/>
    <row r="99" s="1273" customFormat="1" ht="13.5" hidden="1" customHeight="1"/>
    <row r="100" s="1273" customFormat="1" ht="13.5" hidden="1" customHeight="1"/>
    <row r="101" s="1273" customFormat="1" ht="13.5" hidden="1" customHeight="1"/>
    <row r="102" s="1273" customFormat="1" ht="13.5" hidden="1" customHeight="1"/>
    <row r="103" s="1273" customFormat="1" ht="13.5" hidden="1" customHeight="1"/>
    <row r="104" s="1273" customFormat="1" ht="13.5" hidden="1" customHeight="1"/>
    <row r="105" s="1273" customFormat="1" ht="13.5" hidden="1" customHeight="1"/>
    <row r="106" s="1273" customFormat="1" ht="13.5" hidden="1" customHeight="1"/>
    <row r="107" s="1273" customFormat="1" ht="13.5" hidden="1" customHeight="1"/>
    <row r="108" s="1273" customFormat="1" ht="13.5" hidden="1" customHeight="1"/>
    <row r="109" s="1273" customFormat="1" ht="13.5" hidden="1" customHeight="1"/>
    <row r="110" s="1273" customFormat="1" ht="13.5" hidden="1" customHeight="1"/>
    <row r="111" s="1273" customFormat="1" ht="13.5" hidden="1" customHeight="1"/>
    <row r="112" s="1273" customFormat="1" ht="13.5" hidden="1" customHeight="1"/>
    <row r="113" s="1273" customFormat="1" ht="13.5" hidden="1" customHeight="1"/>
    <row r="114" s="1273" customFormat="1" ht="13.5" hidden="1" customHeight="1"/>
    <row r="115" s="1273" customFormat="1" ht="13.5" hidden="1" customHeight="1"/>
    <row r="116" s="1273" customFormat="1" ht="13.5" hidden="1" customHeight="1"/>
    <row r="117" s="1273" customFormat="1" ht="13.5" hidden="1" customHeight="1"/>
    <row r="118" s="1273" customFormat="1" ht="13.5" hidden="1" customHeight="1"/>
    <row r="119" s="1273" customFormat="1" ht="13.5" hidden="1" customHeight="1"/>
    <row r="120" s="1273" customFormat="1" ht="13.5" hidden="1" customHeight="1"/>
    <row r="121" s="1273" customFormat="1" ht="13.5" hidden="1" customHeight="1"/>
    <row r="122" s="1273" customFormat="1" ht="13.5" hidden="1" customHeight="1"/>
    <row r="123" s="1273" customFormat="1" ht="13.5" hidden="1" customHeight="1"/>
    <row r="124" s="1273" customFormat="1" ht="13.5" hidden="1" customHeight="1"/>
    <row r="125" s="1273" customFormat="1" ht="13.5" hidden="1" customHeight="1"/>
    <row r="126" s="1273" customFormat="1" ht="13.5" hidden="1" customHeight="1"/>
    <row r="127" s="1273" customFormat="1" ht="13.5" hidden="1" customHeight="1"/>
    <row r="128" s="1273" customFormat="1" ht="13.5" hidden="1" customHeight="1"/>
    <row r="129" s="1273" customFormat="1" ht="13.5" hidden="1" customHeight="1"/>
    <row r="130" s="1273" customFormat="1" ht="13.5" hidden="1" customHeight="1"/>
    <row r="131" s="1273" customFormat="1" ht="13.5" hidden="1" customHeight="1"/>
    <row r="132" s="1273" customFormat="1" ht="13.5" hidden="1" customHeight="1"/>
    <row r="133" s="1273" customFormat="1" ht="13.5" hidden="1" customHeight="1"/>
    <row r="134" s="1273" customFormat="1" ht="13.5" hidden="1" customHeight="1"/>
    <row r="135" s="1273" customFormat="1" ht="13.5" hidden="1" customHeight="1"/>
    <row r="136" s="1273" customFormat="1" ht="13.5" hidden="1" customHeight="1"/>
    <row r="137" s="1273" customFormat="1" ht="13.5" hidden="1" customHeight="1"/>
    <row r="138" s="1273" customFormat="1" ht="13.5" hidden="1" customHeight="1"/>
    <row r="139" s="1273" customFormat="1" ht="13.5" hidden="1" customHeight="1"/>
    <row r="140" s="1273" customFormat="1" ht="13.5" hidden="1" customHeight="1"/>
    <row r="141" s="1273" customFormat="1" ht="13.5" hidden="1" customHeight="1"/>
    <row r="142" s="1273" customFormat="1" ht="13.5" hidden="1" customHeight="1"/>
    <row r="143" s="1273" customFormat="1" ht="13.5" hidden="1" customHeight="1"/>
    <row r="144" s="1273" customFormat="1" ht="13.5" hidden="1" customHeight="1"/>
    <row r="145" s="1273" customFormat="1" ht="13.5" hidden="1" customHeight="1"/>
    <row r="146" s="1273" customFormat="1" ht="13.5" hidden="1" customHeight="1"/>
    <row r="147" s="1273" customFormat="1" ht="13.5" hidden="1" customHeight="1"/>
    <row r="148" s="1273" customFormat="1" ht="13.5" hidden="1" customHeight="1"/>
    <row r="149" s="1273" customFormat="1" ht="13.5" hidden="1" customHeight="1"/>
    <row r="150" s="1273" customFormat="1" ht="13.5" hidden="1" customHeight="1"/>
    <row r="151" s="1273" customFormat="1" ht="13.5" hidden="1" customHeight="1"/>
    <row r="152" s="1273" customFormat="1" ht="13.5" hidden="1" customHeight="1"/>
    <row r="153" s="1273" customFormat="1" ht="13.5" hidden="1" customHeight="1"/>
    <row r="154" s="1273" customFormat="1" ht="13.5" hidden="1" customHeight="1"/>
    <row r="155" s="1273" customFormat="1" ht="13.5" hidden="1" customHeight="1"/>
    <row r="156" s="1273" customFormat="1" ht="13.5" hidden="1" customHeight="1"/>
    <row r="157" s="1273" customFormat="1" ht="13.5" hidden="1" customHeight="1"/>
    <row r="158" s="1273" customFormat="1" ht="13.5" hidden="1" customHeight="1"/>
    <row r="159" s="1273" customFormat="1" ht="13.5" hidden="1" customHeight="1"/>
    <row r="160" s="1273" customFormat="1" ht="13.5" hidden="1" customHeight="1"/>
  </sheetData>
  <sheetProtection algorithmName="SHA-512" hashValue="THSxxIuuLSBiM0DNKEyB28ltvioOGQYAilXx6vLWYmn9v1j87UmiDE7qKjx+xcwec8Tz78BrarRKY+iPuvSnxQ==" saltValue="r53QEq8PjzxSFJ2McsU2i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Z39" sqref="AZ39"/>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496</v>
      </c>
    </row>
  </sheetData>
  <sheetProtection algorithmName="SHA-512" hashValue="Smu62VVn45uN1ZVc0h48/gmqB0b0dvhi4E8Ze12THJkQ7GaU2db4jQBdMrnEbp7+6x7YeaKC8PSHS5kHdAT6Fw==" saltValue="D1vMptglammW1lARbisuO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Z39" sqref="AZ39"/>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496</v>
      </c>
    </row>
  </sheetData>
  <sheetProtection algorithmName="SHA-512" hashValue="Zxt9XCz+qA15aDTgGWSfEGx92nYGSwQGrjuMGDntJkr6tD4fPO2YiPFDgY+KEXed6Y0TUGy+SIhGbJjKrLJFNg==" saltValue="0F9Tshnr0rcBu03tOzASs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547</v>
      </c>
      <c r="G2" s="157"/>
      <c r="H2" s="158"/>
    </row>
    <row r="3" spans="1:8">
      <c r="A3" s="154" t="s">
        <v>540</v>
      </c>
      <c r="B3" s="159"/>
      <c r="C3" s="160"/>
      <c r="D3" s="161">
        <v>67364</v>
      </c>
      <c r="E3" s="162"/>
      <c r="F3" s="163">
        <v>85459</v>
      </c>
      <c r="G3" s="164"/>
      <c r="H3" s="165"/>
    </row>
    <row r="4" spans="1:8">
      <c r="A4" s="166"/>
      <c r="B4" s="167"/>
      <c r="C4" s="168"/>
      <c r="D4" s="169">
        <v>46513</v>
      </c>
      <c r="E4" s="170"/>
      <c r="F4" s="171">
        <v>44378</v>
      </c>
      <c r="G4" s="172"/>
      <c r="H4" s="173"/>
    </row>
    <row r="5" spans="1:8">
      <c r="A5" s="154" t="s">
        <v>542</v>
      </c>
      <c r="B5" s="159"/>
      <c r="C5" s="160"/>
      <c r="D5" s="161">
        <v>112608</v>
      </c>
      <c r="E5" s="162"/>
      <c r="F5" s="163">
        <v>83280</v>
      </c>
      <c r="G5" s="164"/>
      <c r="H5" s="165"/>
    </row>
    <row r="6" spans="1:8">
      <c r="A6" s="166"/>
      <c r="B6" s="167"/>
      <c r="C6" s="168"/>
      <c r="D6" s="169">
        <v>72603</v>
      </c>
      <c r="E6" s="170"/>
      <c r="F6" s="171">
        <v>43123</v>
      </c>
      <c r="G6" s="172"/>
      <c r="H6" s="173"/>
    </row>
    <row r="7" spans="1:8">
      <c r="A7" s="154" t="s">
        <v>543</v>
      </c>
      <c r="B7" s="159"/>
      <c r="C7" s="160"/>
      <c r="D7" s="161">
        <v>64192</v>
      </c>
      <c r="E7" s="162"/>
      <c r="F7" s="163">
        <v>88968</v>
      </c>
      <c r="G7" s="164"/>
      <c r="H7" s="165"/>
    </row>
    <row r="8" spans="1:8">
      <c r="A8" s="166"/>
      <c r="B8" s="167"/>
      <c r="C8" s="168"/>
      <c r="D8" s="169">
        <v>22012</v>
      </c>
      <c r="E8" s="170"/>
      <c r="F8" s="171">
        <v>45482</v>
      </c>
      <c r="G8" s="172"/>
      <c r="H8" s="173"/>
    </row>
    <row r="9" spans="1:8">
      <c r="A9" s="154" t="s">
        <v>544</v>
      </c>
      <c r="B9" s="159"/>
      <c r="C9" s="160"/>
      <c r="D9" s="161">
        <v>73853</v>
      </c>
      <c r="E9" s="162"/>
      <c r="F9" s="163">
        <v>85173</v>
      </c>
      <c r="G9" s="164"/>
      <c r="H9" s="165"/>
    </row>
    <row r="10" spans="1:8">
      <c r="A10" s="166"/>
      <c r="B10" s="167"/>
      <c r="C10" s="168"/>
      <c r="D10" s="169">
        <v>24716</v>
      </c>
      <c r="E10" s="170"/>
      <c r="F10" s="171">
        <v>43913</v>
      </c>
      <c r="G10" s="172"/>
      <c r="H10" s="173"/>
    </row>
    <row r="11" spans="1:8">
      <c r="A11" s="154" t="s">
        <v>545</v>
      </c>
      <c r="B11" s="159"/>
      <c r="C11" s="160"/>
      <c r="D11" s="161">
        <v>68689</v>
      </c>
      <c r="E11" s="162"/>
      <c r="F11" s="163">
        <v>94081</v>
      </c>
      <c r="G11" s="164"/>
      <c r="H11" s="165"/>
    </row>
    <row r="12" spans="1:8">
      <c r="A12" s="166"/>
      <c r="B12" s="167"/>
      <c r="C12" s="174"/>
      <c r="D12" s="169">
        <v>30208</v>
      </c>
      <c r="E12" s="170"/>
      <c r="F12" s="171">
        <v>48949</v>
      </c>
      <c r="G12" s="172"/>
      <c r="H12" s="173"/>
    </row>
    <row r="13" spans="1:8">
      <c r="A13" s="154"/>
      <c r="B13" s="159"/>
      <c r="C13" s="175"/>
      <c r="D13" s="176">
        <v>77341</v>
      </c>
      <c r="E13" s="177"/>
      <c r="F13" s="178">
        <v>87392</v>
      </c>
      <c r="G13" s="179"/>
      <c r="H13" s="165"/>
    </row>
    <row r="14" spans="1:8">
      <c r="A14" s="166"/>
      <c r="B14" s="167"/>
      <c r="C14" s="168"/>
      <c r="D14" s="169">
        <v>39210</v>
      </c>
      <c r="E14" s="170"/>
      <c r="F14" s="171">
        <v>45169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3.91</v>
      </c>
      <c r="C19" s="180">
        <f>ROUND(VALUE(SUBSTITUTE(実質収支比率等に係る経年分析!G$48,"▲","-")),2)</f>
        <v>4.28</v>
      </c>
      <c r="D19" s="180">
        <f>ROUND(VALUE(SUBSTITUTE(実質収支比率等に係る経年分析!H$48,"▲","-")),2)</f>
        <v>3.37</v>
      </c>
      <c r="E19" s="180">
        <f>ROUND(VALUE(SUBSTITUTE(実質収支比率等に係る経年分析!I$48,"▲","-")),2)</f>
        <v>4.9400000000000004</v>
      </c>
      <c r="F19" s="180">
        <f>ROUND(VALUE(SUBSTITUTE(実質収支比率等に係る経年分析!J$48,"▲","-")),2)</f>
        <v>3.69</v>
      </c>
    </row>
    <row r="20" spans="1:11">
      <c r="A20" s="180" t="s">
        <v>55</v>
      </c>
      <c r="B20" s="180">
        <f>ROUND(VALUE(SUBSTITUTE(実質収支比率等に係る経年分析!F$47,"▲","-")),2)</f>
        <v>20.63</v>
      </c>
      <c r="C20" s="180">
        <f>ROUND(VALUE(SUBSTITUTE(実質収支比率等に係る経年分析!G$47,"▲","-")),2)</f>
        <v>20.91</v>
      </c>
      <c r="D20" s="180">
        <f>ROUND(VALUE(SUBSTITUTE(実質収支比率等に係る経年分析!H$47,"▲","-")),2)</f>
        <v>20.190000000000001</v>
      </c>
      <c r="E20" s="180">
        <f>ROUND(VALUE(SUBSTITUTE(実質収支比率等に係る経年分析!I$47,"▲","-")),2)</f>
        <v>18.59</v>
      </c>
      <c r="F20" s="180">
        <f>ROUND(VALUE(SUBSTITUTE(実質収支比率等に係る経年分析!J$47,"▲","-")),2)</f>
        <v>15.21</v>
      </c>
    </row>
    <row r="21" spans="1:11">
      <c r="A21" s="180" t="s">
        <v>56</v>
      </c>
      <c r="B21" s="180">
        <f>IF(ISNUMBER(VALUE(SUBSTITUTE(実質収支比率等に係る経年分析!F$49,"▲","-"))),ROUND(VALUE(SUBSTITUTE(実質収支比率等に係る経年分析!F$49,"▲","-")),2),NA())</f>
        <v>-0.22</v>
      </c>
      <c r="C21" s="180">
        <f>IF(ISNUMBER(VALUE(SUBSTITUTE(実質収支比率等に係る経年分析!G$49,"▲","-"))),ROUND(VALUE(SUBSTITUTE(実質収支比率等に係る経年分析!G$49,"▲","-")),2),NA())</f>
        <v>0.26</v>
      </c>
      <c r="D21" s="180">
        <f>IF(ISNUMBER(VALUE(SUBSTITUTE(実質収支比率等に係る経年分析!H$49,"▲","-"))),ROUND(VALUE(SUBSTITUTE(実質収支比率等に係る経年分析!H$49,"▲","-")),2),NA())</f>
        <v>-1.81</v>
      </c>
      <c r="E21" s="180">
        <f>IF(ISNUMBER(VALUE(SUBSTITUTE(実質収支比率等に係る経年分析!I$49,"▲","-"))),ROUND(VALUE(SUBSTITUTE(実質収支比率等に係る経年分析!I$49,"▲","-")),2),NA())</f>
        <v>0.13</v>
      </c>
      <c r="F21" s="180">
        <f>IF(ISNUMBER(VALUE(SUBSTITUTE(実質収支比率等に係る経年分析!J$49,"▲","-"))),ROUND(VALUE(SUBSTITUTE(実質収支比率等に係る経年分析!J$49,"▲","-")),2),NA())</f>
        <v>-4.6399999999999997</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1.28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1.32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1.33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0.96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2.86</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1.79</v>
      </c>
      <c r="E33" s="181" t="e">
        <f>IF(ROUND(VALUE(SUBSTITUTE(連結実質赤字比率に係る赤字・黒字の構成分析!G$37,"▲", "-")), 2) &gt;= 0, ABS(ROUND(VALUE(SUBSTITUTE(連結実質赤字比率に係る赤字・黒字の構成分析!G$37,"▲", "-")), 2)), NA())</f>
        <v>#N/A</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v>
      </c>
    </row>
    <row r="34" spans="1:16">
      <c r="A34" s="181" t="str">
        <f>IF(連結実質赤字比率に係る赤字・黒字の構成分析!C$36="",NA(),連結実質赤字比率に係る赤字・黒字の構成分析!C$36)</f>
        <v>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0.61</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4.2699999999999996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4.9400000000000004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3.68</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8.82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8.7799999999999994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8.83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8.2100000000000009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9.92</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996</v>
      </c>
      <c r="E42" s="182"/>
      <c r="F42" s="182"/>
      <c r="G42" s="182">
        <f>'実質公債費比率（分子）の構造'!L$52</f>
        <v>909</v>
      </c>
      <c r="H42" s="182"/>
      <c r="I42" s="182"/>
      <c r="J42" s="182">
        <f>'実質公債費比率（分子）の構造'!M$52</f>
        <v>905</v>
      </c>
      <c r="K42" s="182"/>
      <c r="L42" s="182"/>
      <c r="M42" s="182">
        <f>'実質公債費比率（分子）の構造'!N$52</f>
        <v>869</v>
      </c>
      <c r="N42" s="182"/>
      <c r="O42" s="182"/>
      <c r="P42" s="182">
        <f>'実質公債費比率（分子）の構造'!O$52</f>
        <v>879</v>
      </c>
    </row>
    <row r="43" spans="1:16">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1</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c r="A45" s="182" t="s">
        <v>66</v>
      </c>
      <c r="B45" s="182">
        <f>'実質公債費比率（分子）の構造'!K$49</f>
        <v>9</v>
      </c>
      <c r="C45" s="182"/>
      <c r="D45" s="182"/>
      <c r="E45" s="182">
        <f>'実質公債費比率（分子）の構造'!L$49</f>
        <v>30</v>
      </c>
      <c r="F45" s="182"/>
      <c r="G45" s="182"/>
      <c r="H45" s="182">
        <f>'実質公債費比率（分子）の構造'!M$49</f>
        <v>56</v>
      </c>
      <c r="I45" s="182"/>
      <c r="J45" s="182"/>
      <c r="K45" s="182">
        <f>'実質公債費比率（分子）の構造'!N$49</f>
        <v>112</v>
      </c>
      <c r="L45" s="182"/>
      <c r="M45" s="182"/>
      <c r="N45" s="182">
        <f>'実質公債費比率（分子）の構造'!O$49</f>
        <v>116</v>
      </c>
      <c r="O45" s="182"/>
      <c r="P45" s="182"/>
    </row>
    <row r="46" spans="1:16">
      <c r="A46" s="182" t="s">
        <v>67</v>
      </c>
      <c r="B46" s="182">
        <f>'実質公債費比率（分子）の構造'!K$48</f>
        <v>484</v>
      </c>
      <c r="C46" s="182"/>
      <c r="D46" s="182"/>
      <c r="E46" s="182">
        <f>'実質公債費比率（分子）の構造'!L$48</f>
        <v>519</v>
      </c>
      <c r="F46" s="182"/>
      <c r="G46" s="182"/>
      <c r="H46" s="182">
        <f>'実質公債費比率（分子）の構造'!M$48</f>
        <v>467</v>
      </c>
      <c r="I46" s="182"/>
      <c r="J46" s="182"/>
      <c r="K46" s="182">
        <f>'実質公債費比率（分子）の構造'!N$48</f>
        <v>484</v>
      </c>
      <c r="L46" s="182"/>
      <c r="M46" s="182"/>
      <c r="N46" s="182">
        <f>'実質公債費比率（分子）の構造'!O$48</f>
        <v>482</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929</v>
      </c>
      <c r="C49" s="182"/>
      <c r="D49" s="182"/>
      <c r="E49" s="182">
        <f>'実質公債費比率（分子）の構造'!L$45</f>
        <v>764</v>
      </c>
      <c r="F49" s="182"/>
      <c r="G49" s="182"/>
      <c r="H49" s="182">
        <f>'実質公債費比率（分子）の構造'!M$45</f>
        <v>747</v>
      </c>
      <c r="I49" s="182"/>
      <c r="J49" s="182"/>
      <c r="K49" s="182">
        <f>'実質公債費比率（分子）の構造'!N$45</f>
        <v>777</v>
      </c>
      <c r="L49" s="182"/>
      <c r="M49" s="182"/>
      <c r="N49" s="182">
        <f>'実質公債費比率（分子）の構造'!O$45</f>
        <v>895</v>
      </c>
      <c r="O49" s="182"/>
      <c r="P49" s="182"/>
    </row>
    <row r="50" spans="1:16">
      <c r="A50" s="182" t="s">
        <v>71</v>
      </c>
      <c r="B50" s="182" t="e">
        <f>NA()</f>
        <v>#N/A</v>
      </c>
      <c r="C50" s="182">
        <f>IF(ISNUMBER('実質公債費比率（分子）の構造'!K$53),'実質公債費比率（分子）の構造'!K$53,NA())</f>
        <v>427</v>
      </c>
      <c r="D50" s="182" t="e">
        <f>NA()</f>
        <v>#N/A</v>
      </c>
      <c r="E50" s="182" t="e">
        <f>NA()</f>
        <v>#N/A</v>
      </c>
      <c r="F50" s="182">
        <f>IF(ISNUMBER('実質公債費比率（分子）の構造'!L$53),'実質公債費比率（分子）の構造'!L$53,NA())</f>
        <v>404</v>
      </c>
      <c r="G50" s="182" t="e">
        <f>NA()</f>
        <v>#N/A</v>
      </c>
      <c r="H50" s="182" t="e">
        <f>NA()</f>
        <v>#N/A</v>
      </c>
      <c r="I50" s="182">
        <f>IF(ISNUMBER('実質公債費比率（分子）の構造'!M$53),'実質公債費比率（分子）の構造'!M$53,NA())</f>
        <v>365</v>
      </c>
      <c r="J50" s="182" t="e">
        <f>NA()</f>
        <v>#N/A</v>
      </c>
      <c r="K50" s="182" t="e">
        <f>NA()</f>
        <v>#N/A</v>
      </c>
      <c r="L50" s="182">
        <f>IF(ISNUMBER('実質公債費比率（分子）の構造'!N$53),'実質公債費比率（分子）の構造'!N$53,NA())</f>
        <v>504</v>
      </c>
      <c r="M50" s="182" t="e">
        <f>NA()</f>
        <v>#N/A</v>
      </c>
      <c r="N50" s="182" t="e">
        <f>NA()</f>
        <v>#N/A</v>
      </c>
      <c r="O50" s="182">
        <f>IF(ISNUMBER('実質公債費比率（分子）の構造'!O$53),'実質公債費比率（分子）の構造'!O$53,NA())</f>
        <v>614</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10672</v>
      </c>
      <c r="E56" s="181"/>
      <c r="F56" s="181"/>
      <c r="G56" s="181">
        <f>'将来負担比率（分子）の構造'!J$52</f>
        <v>10500</v>
      </c>
      <c r="H56" s="181"/>
      <c r="I56" s="181"/>
      <c r="J56" s="181">
        <f>'将来負担比率（分子）の構造'!K$52</f>
        <v>10161</v>
      </c>
      <c r="K56" s="181"/>
      <c r="L56" s="181"/>
      <c r="M56" s="181">
        <f>'将来負担比率（分子）の構造'!L$52</f>
        <v>10154</v>
      </c>
      <c r="N56" s="181"/>
      <c r="O56" s="181"/>
      <c r="P56" s="181">
        <f>'将来負担比率（分子）の構造'!M$52</f>
        <v>10058</v>
      </c>
    </row>
    <row r="57" spans="1:16">
      <c r="A57" s="181" t="s">
        <v>42</v>
      </c>
      <c r="B57" s="181"/>
      <c r="C57" s="181"/>
      <c r="D57" s="181">
        <f>'将来負担比率（分子）の構造'!I$51</f>
        <v>37</v>
      </c>
      <c r="E57" s="181"/>
      <c r="F57" s="181"/>
      <c r="G57" s="181">
        <f>'将来負担比率（分子）の構造'!J$51</f>
        <v>28</v>
      </c>
      <c r="H57" s="181"/>
      <c r="I57" s="181"/>
      <c r="J57" s="181">
        <f>'将来負担比率（分子）の構造'!K$51</f>
        <v>22</v>
      </c>
      <c r="K57" s="181"/>
      <c r="L57" s="181"/>
      <c r="M57" s="181">
        <f>'将来負担比率（分子）の構造'!L$51</f>
        <v>521</v>
      </c>
      <c r="N57" s="181"/>
      <c r="O57" s="181"/>
      <c r="P57" s="181">
        <f>'将来負担比率（分子）の構造'!M$51</f>
        <v>530</v>
      </c>
    </row>
    <row r="58" spans="1:16">
      <c r="A58" s="181" t="s">
        <v>41</v>
      </c>
      <c r="B58" s="181"/>
      <c r="C58" s="181"/>
      <c r="D58" s="181">
        <f>'将来負担比率（分子）の構造'!I$50</f>
        <v>3230</v>
      </c>
      <c r="E58" s="181"/>
      <c r="F58" s="181"/>
      <c r="G58" s="181">
        <f>'将来負担比率（分子）の構造'!J$50</f>
        <v>3252</v>
      </c>
      <c r="H58" s="181"/>
      <c r="I58" s="181"/>
      <c r="J58" s="181">
        <f>'将来負担比率（分子）の構造'!K$50</f>
        <v>3159</v>
      </c>
      <c r="K58" s="181"/>
      <c r="L58" s="181"/>
      <c r="M58" s="181">
        <f>'将来負担比率（分子）の構造'!L$50</f>
        <v>3244</v>
      </c>
      <c r="N58" s="181"/>
      <c r="O58" s="181"/>
      <c r="P58" s="181">
        <f>'将来負担比率（分子）の構造'!M$50</f>
        <v>3223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1933</v>
      </c>
      <c r="C62" s="181"/>
      <c r="D62" s="181"/>
      <c r="E62" s="181">
        <f>'将来負担比率（分子）の構造'!J$45</f>
        <v>1926</v>
      </c>
      <c r="F62" s="181"/>
      <c r="G62" s="181"/>
      <c r="H62" s="181">
        <f>'将来負担比率（分子）の構造'!K$45</f>
        <v>1898</v>
      </c>
      <c r="I62" s="181"/>
      <c r="J62" s="181"/>
      <c r="K62" s="181">
        <f>'将来負担比率（分子）の構造'!L$45</f>
        <v>1853</v>
      </c>
      <c r="L62" s="181"/>
      <c r="M62" s="181"/>
      <c r="N62" s="181">
        <f>'将来負担比率（分子）の構造'!M$45</f>
        <v>1897</v>
      </c>
      <c r="O62" s="181"/>
      <c r="P62" s="181"/>
    </row>
    <row r="63" spans="1:16">
      <c r="A63" s="181" t="s">
        <v>34</v>
      </c>
      <c r="B63" s="181">
        <f>'将来負担比率（分子）の構造'!I$44</f>
        <v>1704</v>
      </c>
      <c r="C63" s="181"/>
      <c r="D63" s="181"/>
      <c r="E63" s="181">
        <f>'将来負担比率（分子）の構造'!J$44</f>
        <v>1693</v>
      </c>
      <c r="F63" s="181"/>
      <c r="G63" s="181"/>
      <c r="H63" s="181">
        <f>'将来負担比率（分子）の構造'!K$44</f>
        <v>1643</v>
      </c>
      <c r="I63" s="181"/>
      <c r="J63" s="181"/>
      <c r="K63" s="181">
        <f>'将来負担比率（分子）の構造'!L$44</f>
        <v>1592</v>
      </c>
      <c r="L63" s="181"/>
      <c r="M63" s="181"/>
      <c r="N63" s="181">
        <f>'将来負担比率（分子）の構造'!M$44</f>
        <v>1445</v>
      </c>
      <c r="O63" s="181"/>
      <c r="P63" s="181"/>
    </row>
    <row r="64" spans="1:16">
      <c r="A64" s="181" t="s">
        <v>33</v>
      </c>
      <c r="B64" s="181">
        <f>'将来負担比率（分子）の構造'!I$43</f>
        <v>5257</v>
      </c>
      <c r="C64" s="181"/>
      <c r="D64" s="181"/>
      <c r="E64" s="181">
        <f>'将来負担比率（分子）の構造'!J$43</f>
        <v>5450</v>
      </c>
      <c r="F64" s="181"/>
      <c r="G64" s="181"/>
      <c r="H64" s="181">
        <f>'将来負担比率（分子）の構造'!K$43</f>
        <v>5035</v>
      </c>
      <c r="I64" s="181"/>
      <c r="J64" s="181"/>
      <c r="K64" s="181">
        <f>'将来負担比率（分子）の構造'!L$43</f>
        <v>5172</v>
      </c>
      <c r="L64" s="181"/>
      <c r="M64" s="181"/>
      <c r="N64" s="181">
        <f>'将来負担比率（分子）の構造'!M$43</f>
        <v>4923</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f>'将来負担比率（分子）の構造'!L$42</f>
        <v>482</v>
      </c>
      <c r="L65" s="181"/>
      <c r="M65" s="181"/>
      <c r="N65" s="181">
        <f>'将来負担比率（分子）の構造'!M$42</f>
        <v>468</v>
      </c>
      <c r="O65" s="181"/>
      <c r="P65" s="181"/>
    </row>
    <row r="66" spans="1:16">
      <c r="A66" s="181" t="s">
        <v>31</v>
      </c>
      <c r="B66" s="181">
        <f>'将来負担比率（分子）の構造'!I$41</f>
        <v>9363</v>
      </c>
      <c r="C66" s="181"/>
      <c r="D66" s="181"/>
      <c r="E66" s="181">
        <f>'将来負担比率（分子）の構造'!J$41</f>
        <v>10487</v>
      </c>
      <c r="F66" s="181"/>
      <c r="G66" s="181"/>
      <c r="H66" s="181">
        <f>'将来負担比率（分子）の構造'!K$41</f>
        <v>10789</v>
      </c>
      <c r="I66" s="181"/>
      <c r="J66" s="181"/>
      <c r="K66" s="181">
        <f>'将来負担比率（分子）の構造'!L$41</f>
        <v>10922</v>
      </c>
      <c r="L66" s="181"/>
      <c r="M66" s="181"/>
      <c r="N66" s="181">
        <f>'将来負担比率（分子）の構造'!M$41</f>
        <v>11205</v>
      </c>
      <c r="O66" s="181"/>
      <c r="P66" s="181"/>
    </row>
    <row r="67" spans="1:16">
      <c r="A67" s="181" t="s">
        <v>75</v>
      </c>
      <c r="B67" s="181" t="e">
        <f>NA()</f>
        <v>#N/A</v>
      </c>
      <c r="C67" s="181">
        <f>IF(ISNUMBER('将来負担比率（分子）の構造'!I$53), IF('将来負担比率（分子）の構造'!I$53 &lt; 0, 0, '将来負担比率（分子）の構造'!I$53), NA())</f>
        <v>4317</v>
      </c>
      <c r="D67" s="181" t="e">
        <f>NA()</f>
        <v>#N/A</v>
      </c>
      <c r="E67" s="181" t="e">
        <f>NA()</f>
        <v>#N/A</v>
      </c>
      <c r="F67" s="181">
        <f>IF(ISNUMBER('将来負担比率（分子）の構造'!J$53), IF('将来負担比率（分子）の構造'!J$53 &lt; 0, 0, '将来負担比率（分子）の構造'!J$53), NA())</f>
        <v>5777</v>
      </c>
      <c r="G67" s="181" t="e">
        <f>NA()</f>
        <v>#N/A</v>
      </c>
      <c r="H67" s="181" t="e">
        <f>NA()</f>
        <v>#N/A</v>
      </c>
      <c r="I67" s="181">
        <f>IF(ISNUMBER('将来負担比率（分子）の構造'!K$53), IF('将来負担比率（分子）の構造'!K$53 &lt; 0, 0, '将来負担比率（分子）の構造'!K$53), NA())</f>
        <v>6023</v>
      </c>
      <c r="J67" s="181" t="e">
        <f>NA()</f>
        <v>#N/A</v>
      </c>
      <c r="K67" s="181" t="e">
        <f>NA()</f>
        <v>#N/A</v>
      </c>
      <c r="L67" s="181">
        <f>IF(ISNUMBER('将来負担比率（分子）の構造'!L$53), IF('将来負担比率（分子）の構造'!L$53 &lt; 0, 0, '将来負担比率（分子）の構造'!L$53), NA())</f>
        <v>6102</v>
      </c>
      <c r="M67" s="181" t="e">
        <f>NA()</f>
        <v>#N/A</v>
      </c>
      <c r="N67" s="181" t="e">
        <f>NA()</f>
        <v>#N/A</v>
      </c>
      <c r="O67" s="181">
        <f>IF(ISNUMBER('将来負担比率（分子）の構造'!M$53), IF('将来負担比率（分子）の構造'!M$53 &lt; 0, 0, '将来負担比率（分子）の構造'!M$53), NA())</f>
        <v>6127</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1432</v>
      </c>
      <c r="C72" s="185">
        <f>基金残高に係る経年分析!G55</f>
        <v>1327</v>
      </c>
      <c r="D72" s="185">
        <f>基金残高に係る経年分析!H55</f>
        <v>1085</v>
      </c>
    </row>
    <row r="73" spans="1:16">
      <c r="A73" s="184" t="s">
        <v>78</v>
      </c>
      <c r="B73" s="185">
        <f>基金残高に係る経年分析!F56</f>
        <v>197</v>
      </c>
      <c r="C73" s="185">
        <f>基金残高に係る経年分析!G56</f>
        <v>191</v>
      </c>
      <c r="D73" s="185">
        <f>基金残高に係る経年分析!H56</f>
        <v>186</v>
      </c>
    </row>
    <row r="74" spans="1:16">
      <c r="A74" s="184" t="s">
        <v>79</v>
      </c>
      <c r="B74" s="185">
        <f>基金残高に係る経年分析!F57</f>
        <v>1220</v>
      </c>
      <c r="C74" s="185">
        <f>基金残高に係る経年分析!G57</f>
        <v>1414</v>
      </c>
      <c r="D74" s="185">
        <f>基金残高に係る経年分析!H57</f>
        <v>1637</v>
      </c>
    </row>
  </sheetData>
  <sheetProtection algorithmName="SHA-512" hashValue="UCYJyWwHwf2//Vkxt6S9TCx+fnVTdlYaTMHMlXdX6FTF44Z13wQCJb81tftu4vtkyWhLbmKKtiBZRGV5EqAlUw==" saltValue="iB53YyUMI/mkMulLhEwa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213</v>
      </c>
      <c r="DI1" s="622"/>
      <c r="DJ1" s="622"/>
      <c r="DK1" s="622"/>
      <c r="DL1" s="622"/>
      <c r="DM1" s="622"/>
      <c r="DN1" s="623"/>
      <c r="DO1" s="226"/>
      <c r="DP1" s="621" t="s">
        <v>214</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216</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217</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218</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219</v>
      </c>
      <c r="S4" s="625"/>
      <c r="T4" s="625"/>
      <c r="U4" s="625"/>
      <c r="V4" s="625"/>
      <c r="W4" s="625"/>
      <c r="X4" s="625"/>
      <c r="Y4" s="626"/>
      <c r="Z4" s="624" t="s">
        <v>220</v>
      </c>
      <c r="AA4" s="625"/>
      <c r="AB4" s="625"/>
      <c r="AC4" s="626"/>
      <c r="AD4" s="624" t="s">
        <v>221</v>
      </c>
      <c r="AE4" s="625"/>
      <c r="AF4" s="625"/>
      <c r="AG4" s="625"/>
      <c r="AH4" s="625"/>
      <c r="AI4" s="625"/>
      <c r="AJ4" s="625"/>
      <c r="AK4" s="626"/>
      <c r="AL4" s="624" t="s">
        <v>220</v>
      </c>
      <c r="AM4" s="625"/>
      <c r="AN4" s="625"/>
      <c r="AO4" s="626"/>
      <c r="AP4" s="630" t="s">
        <v>222</v>
      </c>
      <c r="AQ4" s="630"/>
      <c r="AR4" s="630"/>
      <c r="AS4" s="630"/>
      <c r="AT4" s="630"/>
      <c r="AU4" s="630"/>
      <c r="AV4" s="630"/>
      <c r="AW4" s="630"/>
      <c r="AX4" s="630"/>
      <c r="AY4" s="630"/>
      <c r="AZ4" s="630"/>
      <c r="BA4" s="630"/>
      <c r="BB4" s="630"/>
      <c r="BC4" s="630"/>
      <c r="BD4" s="630"/>
      <c r="BE4" s="630"/>
      <c r="BF4" s="630"/>
      <c r="BG4" s="630" t="s">
        <v>223</v>
      </c>
      <c r="BH4" s="630"/>
      <c r="BI4" s="630"/>
      <c r="BJ4" s="630"/>
      <c r="BK4" s="630"/>
      <c r="BL4" s="630"/>
      <c r="BM4" s="630"/>
      <c r="BN4" s="630"/>
      <c r="BO4" s="630" t="s">
        <v>220</v>
      </c>
      <c r="BP4" s="630"/>
      <c r="BQ4" s="630"/>
      <c r="BR4" s="630"/>
      <c r="BS4" s="630" t="s">
        <v>224</v>
      </c>
      <c r="BT4" s="630"/>
      <c r="BU4" s="630"/>
      <c r="BV4" s="630"/>
      <c r="BW4" s="630"/>
      <c r="BX4" s="630"/>
      <c r="BY4" s="630"/>
      <c r="BZ4" s="630"/>
      <c r="CA4" s="630"/>
      <c r="CB4" s="630"/>
      <c r="CD4" s="627" t="s">
        <v>225</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226</v>
      </c>
      <c r="C5" s="632"/>
      <c r="D5" s="632"/>
      <c r="E5" s="632"/>
      <c r="F5" s="632"/>
      <c r="G5" s="632"/>
      <c r="H5" s="632"/>
      <c r="I5" s="632"/>
      <c r="J5" s="632"/>
      <c r="K5" s="632"/>
      <c r="L5" s="632"/>
      <c r="M5" s="632"/>
      <c r="N5" s="632"/>
      <c r="O5" s="632"/>
      <c r="P5" s="632"/>
      <c r="Q5" s="633"/>
      <c r="R5" s="634">
        <v>3074695</v>
      </c>
      <c r="S5" s="635"/>
      <c r="T5" s="635"/>
      <c r="U5" s="635"/>
      <c r="V5" s="635"/>
      <c r="W5" s="635"/>
      <c r="X5" s="635"/>
      <c r="Y5" s="636"/>
      <c r="Z5" s="637">
        <v>20.3</v>
      </c>
      <c r="AA5" s="637"/>
      <c r="AB5" s="637"/>
      <c r="AC5" s="637"/>
      <c r="AD5" s="638">
        <v>3074695</v>
      </c>
      <c r="AE5" s="638"/>
      <c r="AF5" s="638"/>
      <c r="AG5" s="638"/>
      <c r="AH5" s="638"/>
      <c r="AI5" s="638"/>
      <c r="AJ5" s="638"/>
      <c r="AK5" s="638"/>
      <c r="AL5" s="639">
        <v>44.2</v>
      </c>
      <c r="AM5" s="640"/>
      <c r="AN5" s="640"/>
      <c r="AO5" s="641"/>
      <c r="AP5" s="631" t="s">
        <v>227</v>
      </c>
      <c r="AQ5" s="632"/>
      <c r="AR5" s="632"/>
      <c r="AS5" s="632"/>
      <c r="AT5" s="632"/>
      <c r="AU5" s="632"/>
      <c r="AV5" s="632"/>
      <c r="AW5" s="632"/>
      <c r="AX5" s="632"/>
      <c r="AY5" s="632"/>
      <c r="AZ5" s="632"/>
      <c r="BA5" s="632"/>
      <c r="BB5" s="632"/>
      <c r="BC5" s="632"/>
      <c r="BD5" s="632"/>
      <c r="BE5" s="632"/>
      <c r="BF5" s="633"/>
      <c r="BG5" s="645">
        <v>3073625</v>
      </c>
      <c r="BH5" s="646"/>
      <c r="BI5" s="646"/>
      <c r="BJ5" s="646"/>
      <c r="BK5" s="646"/>
      <c r="BL5" s="646"/>
      <c r="BM5" s="646"/>
      <c r="BN5" s="647"/>
      <c r="BO5" s="648">
        <v>100</v>
      </c>
      <c r="BP5" s="648"/>
      <c r="BQ5" s="648"/>
      <c r="BR5" s="648"/>
      <c r="BS5" s="649">
        <v>108386</v>
      </c>
      <c r="BT5" s="649"/>
      <c r="BU5" s="649"/>
      <c r="BV5" s="649"/>
      <c r="BW5" s="649"/>
      <c r="BX5" s="649"/>
      <c r="BY5" s="649"/>
      <c r="BZ5" s="649"/>
      <c r="CA5" s="649"/>
      <c r="CB5" s="653"/>
      <c r="CD5" s="627" t="s">
        <v>222</v>
      </c>
      <c r="CE5" s="628"/>
      <c r="CF5" s="628"/>
      <c r="CG5" s="628"/>
      <c r="CH5" s="628"/>
      <c r="CI5" s="628"/>
      <c r="CJ5" s="628"/>
      <c r="CK5" s="628"/>
      <c r="CL5" s="628"/>
      <c r="CM5" s="628"/>
      <c r="CN5" s="628"/>
      <c r="CO5" s="628"/>
      <c r="CP5" s="628"/>
      <c r="CQ5" s="629"/>
      <c r="CR5" s="627" t="s">
        <v>228</v>
      </c>
      <c r="CS5" s="628"/>
      <c r="CT5" s="628"/>
      <c r="CU5" s="628"/>
      <c r="CV5" s="628"/>
      <c r="CW5" s="628"/>
      <c r="CX5" s="628"/>
      <c r="CY5" s="629"/>
      <c r="CZ5" s="627" t="s">
        <v>220</v>
      </c>
      <c r="DA5" s="628"/>
      <c r="DB5" s="628"/>
      <c r="DC5" s="629"/>
      <c r="DD5" s="627" t="s">
        <v>229</v>
      </c>
      <c r="DE5" s="628"/>
      <c r="DF5" s="628"/>
      <c r="DG5" s="628"/>
      <c r="DH5" s="628"/>
      <c r="DI5" s="628"/>
      <c r="DJ5" s="628"/>
      <c r="DK5" s="628"/>
      <c r="DL5" s="628"/>
      <c r="DM5" s="628"/>
      <c r="DN5" s="628"/>
      <c r="DO5" s="628"/>
      <c r="DP5" s="629"/>
      <c r="DQ5" s="627" t="s">
        <v>230</v>
      </c>
      <c r="DR5" s="628"/>
      <c r="DS5" s="628"/>
      <c r="DT5" s="628"/>
      <c r="DU5" s="628"/>
      <c r="DV5" s="628"/>
      <c r="DW5" s="628"/>
      <c r="DX5" s="628"/>
      <c r="DY5" s="628"/>
      <c r="DZ5" s="628"/>
      <c r="EA5" s="628"/>
      <c r="EB5" s="628"/>
      <c r="EC5" s="629"/>
    </row>
    <row r="6" spans="2:143" ht="11.25" customHeight="1">
      <c r="B6" s="642" t="s">
        <v>231</v>
      </c>
      <c r="C6" s="643"/>
      <c r="D6" s="643"/>
      <c r="E6" s="643"/>
      <c r="F6" s="643"/>
      <c r="G6" s="643"/>
      <c r="H6" s="643"/>
      <c r="I6" s="643"/>
      <c r="J6" s="643"/>
      <c r="K6" s="643"/>
      <c r="L6" s="643"/>
      <c r="M6" s="643"/>
      <c r="N6" s="643"/>
      <c r="O6" s="643"/>
      <c r="P6" s="643"/>
      <c r="Q6" s="644"/>
      <c r="R6" s="645">
        <v>116503</v>
      </c>
      <c r="S6" s="646"/>
      <c r="T6" s="646"/>
      <c r="U6" s="646"/>
      <c r="V6" s="646"/>
      <c r="W6" s="646"/>
      <c r="X6" s="646"/>
      <c r="Y6" s="647"/>
      <c r="Z6" s="648">
        <v>0.8</v>
      </c>
      <c r="AA6" s="648"/>
      <c r="AB6" s="648"/>
      <c r="AC6" s="648"/>
      <c r="AD6" s="649">
        <v>116503</v>
      </c>
      <c r="AE6" s="649"/>
      <c r="AF6" s="649"/>
      <c r="AG6" s="649"/>
      <c r="AH6" s="649"/>
      <c r="AI6" s="649"/>
      <c r="AJ6" s="649"/>
      <c r="AK6" s="649"/>
      <c r="AL6" s="650">
        <v>1.7</v>
      </c>
      <c r="AM6" s="651"/>
      <c r="AN6" s="651"/>
      <c r="AO6" s="652"/>
      <c r="AP6" s="642" t="s">
        <v>232</v>
      </c>
      <c r="AQ6" s="643"/>
      <c r="AR6" s="643"/>
      <c r="AS6" s="643"/>
      <c r="AT6" s="643"/>
      <c r="AU6" s="643"/>
      <c r="AV6" s="643"/>
      <c r="AW6" s="643"/>
      <c r="AX6" s="643"/>
      <c r="AY6" s="643"/>
      <c r="AZ6" s="643"/>
      <c r="BA6" s="643"/>
      <c r="BB6" s="643"/>
      <c r="BC6" s="643"/>
      <c r="BD6" s="643"/>
      <c r="BE6" s="643"/>
      <c r="BF6" s="644"/>
      <c r="BG6" s="645">
        <v>3073625</v>
      </c>
      <c r="BH6" s="646"/>
      <c r="BI6" s="646"/>
      <c r="BJ6" s="646"/>
      <c r="BK6" s="646"/>
      <c r="BL6" s="646"/>
      <c r="BM6" s="646"/>
      <c r="BN6" s="647"/>
      <c r="BO6" s="648">
        <v>100</v>
      </c>
      <c r="BP6" s="648"/>
      <c r="BQ6" s="648"/>
      <c r="BR6" s="648"/>
      <c r="BS6" s="649">
        <v>108386</v>
      </c>
      <c r="BT6" s="649"/>
      <c r="BU6" s="649"/>
      <c r="BV6" s="649"/>
      <c r="BW6" s="649"/>
      <c r="BX6" s="649"/>
      <c r="BY6" s="649"/>
      <c r="BZ6" s="649"/>
      <c r="CA6" s="649"/>
      <c r="CB6" s="653"/>
      <c r="CD6" s="656" t="s">
        <v>233</v>
      </c>
      <c r="CE6" s="657"/>
      <c r="CF6" s="657"/>
      <c r="CG6" s="657"/>
      <c r="CH6" s="657"/>
      <c r="CI6" s="657"/>
      <c r="CJ6" s="657"/>
      <c r="CK6" s="657"/>
      <c r="CL6" s="657"/>
      <c r="CM6" s="657"/>
      <c r="CN6" s="657"/>
      <c r="CO6" s="657"/>
      <c r="CP6" s="657"/>
      <c r="CQ6" s="658"/>
      <c r="CR6" s="645">
        <v>153143</v>
      </c>
      <c r="CS6" s="646"/>
      <c r="CT6" s="646"/>
      <c r="CU6" s="646"/>
      <c r="CV6" s="646"/>
      <c r="CW6" s="646"/>
      <c r="CX6" s="646"/>
      <c r="CY6" s="647"/>
      <c r="CZ6" s="639">
        <v>1</v>
      </c>
      <c r="DA6" s="640"/>
      <c r="DB6" s="640"/>
      <c r="DC6" s="659"/>
      <c r="DD6" s="654" t="s">
        <v>138</v>
      </c>
      <c r="DE6" s="646"/>
      <c r="DF6" s="646"/>
      <c r="DG6" s="646"/>
      <c r="DH6" s="646"/>
      <c r="DI6" s="646"/>
      <c r="DJ6" s="646"/>
      <c r="DK6" s="646"/>
      <c r="DL6" s="646"/>
      <c r="DM6" s="646"/>
      <c r="DN6" s="646"/>
      <c r="DO6" s="646"/>
      <c r="DP6" s="647"/>
      <c r="DQ6" s="654">
        <v>153143</v>
      </c>
      <c r="DR6" s="646"/>
      <c r="DS6" s="646"/>
      <c r="DT6" s="646"/>
      <c r="DU6" s="646"/>
      <c r="DV6" s="646"/>
      <c r="DW6" s="646"/>
      <c r="DX6" s="646"/>
      <c r="DY6" s="646"/>
      <c r="DZ6" s="646"/>
      <c r="EA6" s="646"/>
      <c r="EB6" s="646"/>
      <c r="EC6" s="655"/>
    </row>
    <row r="7" spans="2:143" ht="11.25" customHeight="1">
      <c r="B7" s="642" t="s">
        <v>234</v>
      </c>
      <c r="C7" s="643"/>
      <c r="D7" s="643"/>
      <c r="E7" s="643"/>
      <c r="F7" s="643"/>
      <c r="G7" s="643"/>
      <c r="H7" s="643"/>
      <c r="I7" s="643"/>
      <c r="J7" s="643"/>
      <c r="K7" s="643"/>
      <c r="L7" s="643"/>
      <c r="M7" s="643"/>
      <c r="N7" s="643"/>
      <c r="O7" s="643"/>
      <c r="P7" s="643"/>
      <c r="Q7" s="644"/>
      <c r="R7" s="645">
        <v>2624</v>
      </c>
      <c r="S7" s="646"/>
      <c r="T7" s="646"/>
      <c r="U7" s="646"/>
      <c r="V7" s="646"/>
      <c r="W7" s="646"/>
      <c r="X7" s="646"/>
      <c r="Y7" s="647"/>
      <c r="Z7" s="648">
        <v>0</v>
      </c>
      <c r="AA7" s="648"/>
      <c r="AB7" s="648"/>
      <c r="AC7" s="648"/>
      <c r="AD7" s="649">
        <v>2624</v>
      </c>
      <c r="AE7" s="649"/>
      <c r="AF7" s="649"/>
      <c r="AG7" s="649"/>
      <c r="AH7" s="649"/>
      <c r="AI7" s="649"/>
      <c r="AJ7" s="649"/>
      <c r="AK7" s="649"/>
      <c r="AL7" s="650">
        <v>0</v>
      </c>
      <c r="AM7" s="651"/>
      <c r="AN7" s="651"/>
      <c r="AO7" s="652"/>
      <c r="AP7" s="642" t="s">
        <v>235</v>
      </c>
      <c r="AQ7" s="643"/>
      <c r="AR7" s="643"/>
      <c r="AS7" s="643"/>
      <c r="AT7" s="643"/>
      <c r="AU7" s="643"/>
      <c r="AV7" s="643"/>
      <c r="AW7" s="643"/>
      <c r="AX7" s="643"/>
      <c r="AY7" s="643"/>
      <c r="AZ7" s="643"/>
      <c r="BA7" s="643"/>
      <c r="BB7" s="643"/>
      <c r="BC7" s="643"/>
      <c r="BD7" s="643"/>
      <c r="BE7" s="643"/>
      <c r="BF7" s="644"/>
      <c r="BG7" s="645">
        <v>1257414</v>
      </c>
      <c r="BH7" s="646"/>
      <c r="BI7" s="646"/>
      <c r="BJ7" s="646"/>
      <c r="BK7" s="646"/>
      <c r="BL7" s="646"/>
      <c r="BM7" s="646"/>
      <c r="BN7" s="647"/>
      <c r="BO7" s="648">
        <v>40.9</v>
      </c>
      <c r="BP7" s="648"/>
      <c r="BQ7" s="648"/>
      <c r="BR7" s="648"/>
      <c r="BS7" s="649">
        <v>10939</v>
      </c>
      <c r="BT7" s="649"/>
      <c r="BU7" s="649"/>
      <c r="BV7" s="649"/>
      <c r="BW7" s="649"/>
      <c r="BX7" s="649"/>
      <c r="BY7" s="649"/>
      <c r="BZ7" s="649"/>
      <c r="CA7" s="649"/>
      <c r="CB7" s="653"/>
      <c r="CD7" s="660" t="s">
        <v>236</v>
      </c>
      <c r="CE7" s="661"/>
      <c r="CF7" s="661"/>
      <c r="CG7" s="661"/>
      <c r="CH7" s="661"/>
      <c r="CI7" s="661"/>
      <c r="CJ7" s="661"/>
      <c r="CK7" s="661"/>
      <c r="CL7" s="661"/>
      <c r="CM7" s="661"/>
      <c r="CN7" s="661"/>
      <c r="CO7" s="661"/>
      <c r="CP7" s="661"/>
      <c r="CQ7" s="662"/>
      <c r="CR7" s="645">
        <v>2327464</v>
      </c>
      <c r="CS7" s="646"/>
      <c r="CT7" s="646"/>
      <c r="CU7" s="646"/>
      <c r="CV7" s="646"/>
      <c r="CW7" s="646"/>
      <c r="CX7" s="646"/>
      <c r="CY7" s="647"/>
      <c r="CZ7" s="648">
        <v>15.7</v>
      </c>
      <c r="DA7" s="648"/>
      <c r="DB7" s="648"/>
      <c r="DC7" s="648"/>
      <c r="DD7" s="654">
        <v>197755</v>
      </c>
      <c r="DE7" s="646"/>
      <c r="DF7" s="646"/>
      <c r="DG7" s="646"/>
      <c r="DH7" s="646"/>
      <c r="DI7" s="646"/>
      <c r="DJ7" s="646"/>
      <c r="DK7" s="646"/>
      <c r="DL7" s="646"/>
      <c r="DM7" s="646"/>
      <c r="DN7" s="646"/>
      <c r="DO7" s="646"/>
      <c r="DP7" s="647"/>
      <c r="DQ7" s="654">
        <v>1305572</v>
      </c>
      <c r="DR7" s="646"/>
      <c r="DS7" s="646"/>
      <c r="DT7" s="646"/>
      <c r="DU7" s="646"/>
      <c r="DV7" s="646"/>
      <c r="DW7" s="646"/>
      <c r="DX7" s="646"/>
      <c r="DY7" s="646"/>
      <c r="DZ7" s="646"/>
      <c r="EA7" s="646"/>
      <c r="EB7" s="646"/>
      <c r="EC7" s="655"/>
    </row>
    <row r="8" spans="2:143" ht="11.25" customHeight="1">
      <c r="B8" s="642" t="s">
        <v>237</v>
      </c>
      <c r="C8" s="643"/>
      <c r="D8" s="643"/>
      <c r="E8" s="643"/>
      <c r="F8" s="643"/>
      <c r="G8" s="643"/>
      <c r="H8" s="643"/>
      <c r="I8" s="643"/>
      <c r="J8" s="643"/>
      <c r="K8" s="643"/>
      <c r="L8" s="643"/>
      <c r="M8" s="643"/>
      <c r="N8" s="643"/>
      <c r="O8" s="643"/>
      <c r="P8" s="643"/>
      <c r="Q8" s="644"/>
      <c r="R8" s="645">
        <v>8317</v>
      </c>
      <c r="S8" s="646"/>
      <c r="T8" s="646"/>
      <c r="U8" s="646"/>
      <c r="V8" s="646"/>
      <c r="W8" s="646"/>
      <c r="X8" s="646"/>
      <c r="Y8" s="647"/>
      <c r="Z8" s="648">
        <v>0.1</v>
      </c>
      <c r="AA8" s="648"/>
      <c r="AB8" s="648"/>
      <c r="AC8" s="648"/>
      <c r="AD8" s="649">
        <v>8317</v>
      </c>
      <c r="AE8" s="649"/>
      <c r="AF8" s="649"/>
      <c r="AG8" s="649"/>
      <c r="AH8" s="649"/>
      <c r="AI8" s="649"/>
      <c r="AJ8" s="649"/>
      <c r="AK8" s="649"/>
      <c r="AL8" s="650">
        <v>0.1</v>
      </c>
      <c r="AM8" s="651"/>
      <c r="AN8" s="651"/>
      <c r="AO8" s="652"/>
      <c r="AP8" s="642" t="s">
        <v>238</v>
      </c>
      <c r="AQ8" s="643"/>
      <c r="AR8" s="643"/>
      <c r="AS8" s="643"/>
      <c r="AT8" s="643"/>
      <c r="AU8" s="643"/>
      <c r="AV8" s="643"/>
      <c r="AW8" s="643"/>
      <c r="AX8" s="643"/>
      <c r="AY8" s="643"/>
      <c r="AZ8" s="643"/>
      <c r="BA8" s="643"/>
      <c r="BB8" s="643"/>
      <c r="BC8" s="643"/>
      <c r="BD8" s="643"/>
      <c r="BE8" s="643"/>
      <c r="BF8" s="644"/>
      <c r="BG8" s="645">
        <v>50719</v>
      </c>
      <c r="BH8" s="646"/>
      <c r="BI8" s="646"/>
      <c r="BJ8" s="646"/>
      <c r="BK8" s="646"/>
      <c r="BL8" s="646"/>
      <c r="BM8" s="646"/>
      <c r="BN8" s="647"/>
      <c r="BO8" s="648">
        <v>1.6</v>
      </c>
      <c r="BP8" s="648"/>
      <c r="BQ8" s="648"/>
      <c r="BR8" s="648"/>
      <c r="BS8" s="654" t="s">
        <v>138</v>
      </c>
      <c r="BT8" s="646"/>
      <c r="BU8" s="646"/>
      <c r="BV8" s="646"/>
      <c r="BW8" s="646"/>
      <c r="BX8" s="646"/>
      <c r="BY8" s="646"/>
      <c r="BZ8" s="646"/>
      <c r="CA8" s="646"/>
      <c r="CB8" s="655"/>
      <c r="CD8" s="660" t="s">
        <v>239</v>
      </c>
      <c r="CE8" s="661"/>
      <c r="CF8" s="661"/>
      <c r="CG8" s="661"/>
      <c r="CH8" s="661"/>
      <c r="CI8" s="661"/>
      <c r="CJ8" s="661"/>
      <c r="CK8" s="661"/>
      <c r="CL8" s="661"/>
      <c r="CM8" s="661"/>
      <c r="CN8" s="661"/>
      <c r="CO8" s="661"/>
      <c r="CP8" s="661"/>
      <c r="CQ8" s="662"/>
      <c r="CR8" s="645">
        <v>5957853</v>
      </c>
      <c r="CS8" s="646"/>
      <c r="CT8" s="646"/>
      <c r="CU8" s="646"/>
      <c r="CV8" s="646"/>
      <c r="CW8" s="646"/>
      <c r="CX8" s="646"/>
      <c r="CY8" s="647"/>
      <c r="CZ8" s="648">
        <v>40.1</v>
      </c>
      <c r="DA8" s="648"/>
      <c r="DB8" s="648"/>
      <c r="DC8" s="648"/>
      <c r="DD8" s="654">
        <v>340973</v>
      </c>
      <c r="DE8" s="646"/>
      <c r="DF8" s="646"/>
      <c r="DG8" s="646"/>
      <c r="DH8" s="646"/>
      <c r="DI8" s="646"/>
      <c r="DJ8" s="646"/>
      <c r="DK8" s="646"/>
      <c r="DL8" s="646"/>
      <c r="DM8" s="646"/>
      <c r="DN8" s="646"/>
      <c r="DO8" s="646"/>
      <c r="DP8" s="647"/>
      <c r="DQ8" s="654">
        <v>2484367</v>
      </c>
      <c r="DR8" s="646"/>
      <c r="DS8" s="646"/>
      <c r="DT8" s="646"/>
      <c r="DU8" s="646"/>
      <c r="DV8" s="646"/>
      <c r="DW8" s="646"/>
      <c r="DX8" s="646"/>
      <c r="DY8" s="646"/>
      <c r="DZ8" s="646"/>
      <c r="EA8" s="646"/>
      <c r="EB8" s="646"/>
      <c r="EC8" s="655"/>
    </row>
    <row r="9" spans="2:143" ht="11.25" customHeight="1">
      <c r="B9" s="642" t="s">
        <v>240</v>
      </c>
      <c r="C9" s="643"/>
      <c r="D9" s="643"/>
      <c r="E9" s="643"/>
      <c r="F9" s="643"/>
      <c r="G9" s="643"/>
      <c r="H9" s="643"/>
      <c r="I9" s="643"/>
      <c r="J9" s="643"/>
      <c r="K9" s="643"/>
      <c r="L9" s="643"/>
      <c r="M9" s="643"/>
      <c r="N9" s="643"/>
      <c r="O9" s="643"/>
      <c r="P9" s="643"/>
      <c r="Q9" s="644"/>
      <c r="R9" s="645">
        <v>4406</v>
      </c>
      <c r="S9" s="646"/>
      <c r="T9" s="646"/>
      <c r="U9" s="646"/>
      <c r="V9" s="646"/>
      <c r="W9" s="646"/>
      <c r="X9" s="646"/>
      <c r="Y9" s="647"/>
      <c r="Z9" s="648">
        <v>0</v>
      </c>
      <c r="AA9" s="648"/>
      <c r="AB9" s="648"/>
      <c r="AC9" s="648"/>
      <c r="AD9" s="649">
        <v>4406</v>
      </c>
      <c r="AE9" s="649"/>
      <c r="AF9" s="649"/>
      <c r="AG9" s="649"/>
      <c r="AH9" s="649"/>
      <c r="AI9" s="649"/>
      <c r="AJ9" s="649"/>
      <c r="AK9" s="649"/>
      <c r="AL9" s="650">
        <v>0.1</v>
      </c>
      <c r="AM9" s="651"/>
      <c r="AN9" s="651"/>
      <c r="AO9" s="652"/>
      <c r="AP9" s="642" t="s">
        <v>241</v>
      </c>
      <c r="AQ9" s="643"/>
      <c r="AR9" s="643"/>
      <c r="AS9" s="643"/>
      <c r="AT9" s="643"/>
      <c r="AU9" s="643"/>
      <c r="AV9" s="643"/>
      <c r="AW9" s="643"/>
      <c r="AX9" s="643"/>
      <c r="AY9" s="643"/>
      <c r="AZ9" s="643"/>
      <c r="BA9" s="643"/>
      <c r="BB9" s="643"/>
      <c r="BC9" s="643"/>
      <c r="BD9" s="643"/>
      <c r="BE9" s="643"/>
      <c r="BF9" s="644"/>
      <c r="BG9" s="645">
        <v>1034375</v>
      </c>
      <c r="BH9" s="646"/>
      <c r="BI9" s="646"/>
      <c r="BJ9" s="646"/>
      <c r="BK9" s="646"/>
      <c r="BL9" s="646"/>
      <c r="BM9" s="646"/>
      <c r="BN9" s="647"/>
      <c r="BO9" s="648">
        <v>33.6</v>
      </c>
      <c r="BP9" s="648"/>
      <c r="BQ9" s="648"/>
      <c r="BR9" s="648"/>
      <c r="BS9" s="654" t="s">
        <v>138</v>
      </c>
      <c r="BT9" s="646"/>
      <c r="BU9" s="646"/>
      <c r="BV9" s="646"/>
      <c r="BW9" s="646"/>
      <c r="BX9" s="646"/>
      <c r="BY9" s="646"/>
      <c r="BZ9" s="646"/>
      <c r="CA9" s="646"/>
      <c r="CB9" s="655"/>
      <c r="CD9" s="660" t="s">
        <v>242</v>
      </c>
      <c r="CE9" s="661"/>
      <c r="CF9" s="661"/>
      <c r="CG9" s="661"/>
      <c r="CH9" s="661"/>
      <c r="CI9" s="661"/>
      <c r="CJ9" s="661"/>
      <c r="CK9" s="661"/>
      <c r="CL9" s="661"/>
      <c r="CM9" s="661"/>
      <c r="CN9" s="661"/>
      <c r="CO9" s="661"/>
      <c r="CP9" s="661"/>
      <c r="CQ9" s="662"/>
      <c r="CR9" s="645">
        <v>893026</v>
      </c>
      <c r="CS9" s="646"/>
      <c r="CT9" s="646"/>
      <c r="CU9" s="646"/>
      <c r="CV9" s="646"/>
      <c r="CW9" s="646"/>
      <c r="CX9" s="646"/>
      <c r="CY9" s="647"/>
      <c r="CZ9" s="648">
        <v>6</v>
      </c>
      <c r="DA9" s="648"/>
      <c r="DB9" s="648"/>
      <c r="DC9" s="648"/>
      <c r="DD9" s="654">
        <v>20589</v>
      </c>
      <c r="DE9" s="646"/>
      <c r="DF9" s="646"/>
      <c r="DG9" s="646"/>
      <c r="DH9" s="646"/>
      <c r="DI9" s="646"/>
      <c r="DJ9" s="646"/>
      <c r="DK9" s="646"/>
      <c r="DL9" s="646"/>
      <c r="DM9" s="646"/>
      <c r="DN9" s="646"/>
      <c r="DO9" s="646"/>
      <c r="DP9" s="647"/>
      <c r="DQ9" s="654">
        <v>792762</v>
      </c>
      <c r="DR9" s="646"/>
      <c r="DS9" s="646"/>
      <c r="DT9" s="646"/>
      <c r="DU9" s="646"/>
      <c r="DV9" s="646"/>
      <c r="DW9" s="646"/>
      <c r="DX9" s="646"/>
      <c r="DY9" s="646"/>
      <c r="DZ9" s="646"/>
      <c r="EA9" s="646"/>
      <c r="EB9" s="646"/>
      <c r="EC9" s="655"/>
    </row>
    <row r="10" spans="2:143" ht="11.25" customHeight="1">
      <c r="B10" s="642" t="s">
        <v>243</v>
      </c>
      <c r="C10" s="643"/>
      <c r="D10" s="643"/>
      <c r="E10" s="643"/>
      <c r="F10" s="643"/>
      <c r="G10" s="643"/>
      <c r="H10" s="643"/>
      <c r="I10" s="643"/>
      <c r="J10" s="643"/>
      <c r="K10" s="643"/>
      <c r="L10" s="643"/>
      <c r="M10" s="643"/>
      <c r="N10" s="643"/>
      <c r="O10" s="643"/>
      <c r="P10" s="643"/>
      <c r="Q10" s="644"/>
      <c r="R10" s="645" t="s">
        <v>138</v>
      </c>
      <c r="S10" s="646"/>
      <c r="T10" s="646"/>
      <c r="U10" s="646"/>
      <c r="V10" s="646"/>
      <c r="W10" s="646"/>
      <c r="X10" s="646"/>
      <c r="Y10" s="647"/>
      <c r="Z10" s="648" t="s">
        <v>138</v>
      </c>
      <c r="AA10" s="648"/>
      <c r="AB10" s="648"/>
      <c r="AC10" s="648"/>
      <c r="AD10" s="649" t="s">
        <v>244</v>
      </c>
      <c r="AE10" s="649"/>
      <c r="AF10" s="649"/>
      <c r="AG10" s="649"/>
      <c r="AH10" s="649"/>
      <c r="AI10" s="649"/>
      <c r="AJ10" s="649"/>
      <c r="AK10" s="649"/>
      <c r="AL10" s="650" t="s">
        <v>138</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67296</v>
      </c>
      <c r="BH10" s="646"/>
      <c r="BI10" s="646"/>
      <c r="BJ10" s="646"/>
      <c r="BK10" s="646"/>
      <c r="BL10" s="646"/>
      <c r="BM10" s="646"/>
      <c r="BN10" s="647"/>
      <c r="BO10" s="648">
        <v>2.2000000000000002</v>
      </c>
      <c r="BP10" s="648"/>
      <c r="BQ10" s="648"/>
      <c r="BR10" s="648"/>
      <c r="BS10" s="654" t="s">
        <v>138</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v>58616</v>
      </c>
      <c r="CS10" s="646"/>
      <c r="CT10" s="646"/>
      <c r="CU10" s="646"/>
      <c r="CV10" s="646"/>
      <c r="CW10" s="646"/>
      <c r="CX10" s="646"/>
      <c r="CY10" s="647"/>
      <c r="CZ10" s="648">
        <v>0.4</v>
      </c>
      <c r="DA10" s="648"/>
      <c r="DB10" s="648"/>
      <c r="DC10" s="648"/>
      <c r="DD10" s="654" t="s">
        <v>138</v>
      </c>
      <c r="DE10" s="646"/>
      <c r="DF10" s="646"/>
      <c r="DG10" s="646"/>
      <c r="DH10" s="646"/>
      <c r="DI10" s="646"/>
      <c r="DJ10" s="646"/>
      <c r="DK10" s="646"/>
      <c r="DL10" s="646"/>
      <c r="DM10" s="646"/>
      <c r="DN10" s="646"/>
      <c r="DO10" s="646"/>
      <c r="DP10" s="647"/>
      <c r="DQ10" s="654">
        <v>13616</v>
      </c>
      <c r="DR10" s="646"/>
      <c r="DS10" s="646"/>
      <c r="DT10" s="646"/>
      <c r="DU10" s="646"/>
      <c r="DV10" s="646"/>
      <c r="DW10" s="646"/>
      <c r="DX10" s="646"/>
      <c r="DY10" s="646"/>
      <c r="DZ10" s="646"/>
      <c r="EA10" s="646"/>
      <c r="EB10" s="646"/>
      <c r="EC10" s="655"/>
    </row>
    <row r="11" spans="2:143" ht="11.25" customHeight="1">
      <c r="B11" s="642" t="s">
        <v>247</v>
      </c>
      <c r="C11" s="643"/>
      <c r="D11" s="643"/>
      <c r="E11" s="643"/>
      <c r="F11" s="643"/>
      <c r="G11" s="643"/>
      <c r="H11" s="643"/>
      <c r="I11" s="643"/>
      <c r="J11" s="643"/>
      <c r="K11" s="643"/>
      <c r="L11" s="643"/>
      <c r="M11" s="643"/>
      <c r="N11" s="643"/>
      <c r="O11" s="643"/>
      <c r="P11" s="643"/>
      <c r="Q11" s="644"/>
      <c r="R11" s="645">
        <v>511801</v>
      </c>
      <c r="S11" s="646"/>
      <c r="T11" s="646"/>
      <c r="U11" s="646"/>
      <c r="V11" s="646"/>
      <c r="W11" s="646"/>
      <c r="X11" s="646"/>
      <c r="Y11" s="647"/>
      <c r="Z11" s="650">
        <v>3.4</v>
      </c>
      <c r="AA11" s="651"/>
      <c r="AB11" s="651"/>
      <c r="AC11" s="663"/>
      <c r="AD11" s="654">
        <v>511801</v>
      </c>
      <c r="AE11" s="646"/>
      <c r="AF11" s="646"/>
      <c r="AG11" s="646"/>
      <c r="AH11" s="646"/>
      <c r="AI11" s="646"/>
      <c r="AJ11" s="646"/>
      <c r="AK11" s="647"/>
      <c r="AL11" s="650">
        <v>7.4</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105024</v>
      </c>
      <c r="BH11" s="646"/>
      <c r="BI11" s="646"/>
      <c r="BJ11" s="646"/>
      <c r="BK11" s="646"/>
      <c r="BL11" s="646"/>
      <c r="BM11" s="646"/>
      <c r="BN11" s="647"/>
      <c r="BO11" s="648">
        <v>3.4</v>
      </c>
      <c r="BP11" s="648"/>
      <c r="BQ11" s="648"/>
      <c r="BR11" s="648"/>
      <c r="BS11" s="654">
        <v>10939</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882555</v>
      </c>
      <c r="CS11" s="646"/>
      <c r="CT11" s="646"/>
      <c r="CU11" s="646"/>
      <c r="CV11" s="646"/>
      <c r="CW11" s="646"/>
      <c r="CX11" s="646"/>
      <c r="CY11" s="647"/>
      <c r="CZ11" s="648">
        <v>5.9</v>
      </c>
      <c r="DA11" s="648"/>
      <c r="DB11" s="648"/>
      <c r="DC11" s="648"/>
      <c r="DD11" s="654">
        <v>331369</v>
      </c>
      <c r="DE11" s="646"/>
      <c r="DF11" s="646"/>
      <c r="DG11" s="646"/>
      <c r="DH11" s="646"/>
      <c r="DI11" s="646"/>
      <c r="DJ11" s="646"/>
      <c r="DK11" s="646"/>
      <c r="DL11" s="646"/>
      <c r="DM11" s="646"/>
      <c r="DN11" s="646"/>
      <c r="DO11" s="646"/>
      <c r="DP11" s="647"/>
      <c r="DQ11" s="654">
        <v>389326</v>
      </c>
      <c r="DR11" s="646"/>
      <c r="DS11" s="646"/>
      <c r="DT11" s="646"/>
      <c r="DU11" s="646"/>
      <c r="DV11" s="646"/>
      <c r="DW11" s="646"/>
      <c r="DX11" s="646"/>
      <c r="DY11" s="646"/>
      <c r="DZ11" s="646"/>
      <c r="EA11" s="646"/>
      <c r="EB11" s="646"/>
      <c r="EC11" s="655"/>
    </row>
    <row r="12" spans="2:143" ht="11.25" customHeight="1">
      <c r="B12" s="642" t="s">
        <v>250</v>
      </c>
      <c r="C12" s="643"/>
      <c r="D12" s="643"/>
      <c r="E12" s="643"/>
      <c r="F12" s="643"/>
      <c r="G12" s="643"/>
      <c r="H12" s="643"/>
      <c r="I12" s="643"/>
      <c r="J12" s="643"/>
      <c r="K12" s="643"/>
      <c r="L12" s="643"/>
      <c r="M12" s="643"/>
      <c r="N12" s="643"/>
      <c r="O12" s="643"/>
      <c r="P12" s="643"/>
      <c r="Q12" s="644"/>
      <c r="R12" s="645" t="s">
        <v>138</v>
      </c>
      <c r="S12" s="646"/>
      <c r="T12" s="646"/>
      <c r="U12" s="646"/>
      <c r="V12" s="646"/>
      <c r="W12" s="646"/>
      <c r="X12" s="646"/>
      <c r="Y12" s="647"/>
      <c r="Z12" s="648" t="s">
        <v>244</v>
      </c>
      <c r="AA12" s="648"/>
      <c r="AB12" s="648"/>
      <c r="AC12" s="648"/>
      <c r="AD12" s="649" t="s">
        <v>138</v>
      </c>
      <c r="AE12" s="649"/>
      <c r="AF12" s="649"/>
      <c r="AG12" s="649"/>
      <c r="AH12" s="649"/>
      <c r="AI12" s="649"/>
      <c r="AJ12" s="649"/>
      <c r="AK12" s="649"/>
      <c r="AL12" s="650" t="s">
        <v>244</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1469513</v>
      </c>
      <c r="BH12" s="646"/>
      <c r="BI12" s="646"/>
      <c r="BJ12" s="646"/>
      <c r="BK12" s="646"/>
      <c r="BL12" s="646"/>
      <c r="BM12" s="646"/>
      <c r="BN12" s="647"/>
      <c r="BO12" s="648">
        <v>47.8</v>
      </c>
      <c r="BP12" s="648"/>
      <c r="BQ12" s="648"/>
      <c r="BR12" s="648"/>
      <c r="BS12" s="654">
        <v>97447</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368127</v>
      </c>
      <c r="CS12" s="646"/>
      <c r="CT12" s="646"/>
      <c r="CU12" s="646"/>
      <c r="CV12" s="646"/>
      <c r="CW12" s="646"/>
      <c r="CX12" s="646"/>
      <c r="CY12" s="647"/>
      <c r="CZ12" s="648">
        <v>2.5</v>
      </c>
      <c r="DA12" s="648"/>
      <c r="DB12" s="648"/>
      <c r="DC12" s="648"/>
      <c r="DD12" s="654">
        <v>4943</v>
      </c>
      <c r="DE12" s="646"/>
      <c r="DF12" s="646"/>
      <c r="DG12" s="646"/>
      <c r="DH12" s="646"/>
      <c r="DI12" s="646"/>
      <c r="DJ12" s="646"/>
      <c r="DK12" s="646"/>
      <c r="DL12" s="646"/>
      <c r="DM12" s="646"/>
      <c r="DN12" s="646"/>
      <c r="DO12" s="646"/>
      <c r="DP12" s="647"/>
      <c r="DQ12" s="654">
        <v>135263</v>
      </c>
      <c r="DR12" s="646"/>
      <c r="DS12" s="646"/>
      <c r="DT12" s="646"/>
      <c r="DU12" s="646"/>
      <c r="DV12" s="646"/>
      <c r="DW12" s="646"/>
      <c r="DX12" s="646"/>
      <c r="DY12" s="646"/>
      <c r="DZ12" s="646"/>
      <c r="EA12" s="646"/>
      <c r="EB12" s="646"/>
      <c r="EC12" s="655"/>
    </row>
    <row r="13" spans="2:143" ht="11.25" customHeight="1">
      <c r="B13" s="642" t="s">
        <v>253</v>
      </c>
      <c r="C13" s="643"/>
      <c r="D13" s="643"/>
      <c r="E13" s="643"/>
      <c r="F13" s="643"/>
      <c r="G13" s="643"/>
      <c r="H13" s="643"/>
      <c r="I13" s="643"/>
      <c r="J13" s="643"/>
      <c r="K13" s="643"/>
      <c r="L13" s="643"/>
      <c r="M13" s="643"/>
      <c r="N13" s="643"/>
      <c r="O13" s="643"/>
      <c r="P13" s="643"/>
      <c r="Q13" s="644"/>
      <c r="R13" s="645" t="s">
        <v>244</v>
      </c>
      <c r="S13" s="646"/>
      <c r="T13" s="646"/>
      <c r="U13" s="646"/>
      <c r="V13" s="646"/>
      <c r="W13" s="646"/>
      <c r="X13" s="646"/>
      <c r="Y13" s="647"/>
      <c r="Z13" s="648" t="s">
        <v>138</v>
      </c>
      <c r="AA13" s="648"/>
      <c r="AB13" s="648"/>
      <c r="AC13" s="648"/>
      <c r="AD13" s="649" t="s">
        <v>138</v>
      </c>
      <c r="AE13" s="649"/>
      <c r="AF13" s="649"/>
      <c r="AG13" s="649"/>
      <c r="AH13" s="649"/>
      <c r="AI13" s="649"/>
      <c r="AJ13" s="649"/>
      <c r="AK13" s="649"/>
      <c r="AL13" s="650" t="s">
        <v>138</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1462310</v>
      </c>
      <c r="BH13" s="646"/>
      <c r="BI13" s="646"/>
      <c r="BJ13" s="646"/>
      <c r="BK13" s="646"/>
      <c r="BL13" s="646"/>
      <c r="BM13" s="646"/>
      <c r="BN13" s="647"/>
      <c r="BO13" s="648">
        <v>47.6</v>
      </c>
      <c r="BP13" s="648"/>
      <c r="BQ13" s="648"/>
      <c r="BR13" s="648"/>
      <c r="BS13" s="654">
        <v>97447</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1302379</v>
      </c>
      <c r="CS13" s="646"/>
      <c r="CT13" s="646"/>
      <c r="CU13" s="646"/>
      <c r="CV13" s="646"/>
      <c r="CW13" s="646"/>
      <c r="CX13" s="646"/>
      <c r="CY13" s="647"/>
      <c r="CZ13" s="648">
        <v>8.8000000000000007</v>
      </c>
      <c r="DA13" s="648"/>
      <c r="DB13" s="648"/>
      <c r="DC13" s="648"/>
      <c r="DD13" s="654">
        <v>468260</v>
      </c>
      <c r="DE13" s="646"/>
      <c r="DF13" s="646"/>
      <c r="DG13" s="646"/>
      <c r="DH13" s="646"/>
      <c r="DI13" s="646"/>
      <c r="DJ13" s="646"/>
      <c r="DK13" s="646"/>
      <c r="DL13" s="646"/>
      <c r="DM13" s="646"/>
      <c r="DN13" s="646"/>
      <c r="DO13" s="646"/>
      <c r="DP13" s="647"/>
      <c r="DQ13" s="654">
        <v>806740</v>
      </c>
      <c r="DR13" s="646"/>
      <c r="DS13" s="646"/>
      <c r="DT13" s="646"/>
      <c r="DU13" s="646"/>
      <c r="DV13" s="646"/>
      <c r="DW13" s="646"/>
      <c r="DX13" s="646"/>
      <c r="DY13" s="646"/>
      <c r="DZ13" s="646"/>
      <c r="EA13" s="646"/>
      <c r="EB13" s="646"/>
      <c r="EC13" s="655"/>
    </row>
    <row r="14" spans="2:143" ht="11.25" customHeight="1">
      <c r="B14" s="642" t="s">
        <v>256</v>
      </c>
      <c r="C14" s="643"/>
      <c r="D14" s="643"/>
      <c r="E14" s="643"/>
      <c r="F14" s="643"/>
      <c r="G14" s="643"/>
      <c r="H14" s="643"/>
      <c r="I14" s="643"/>
      <c r="J14" s="643"/>
      <c r="K14" s="643"/>
      <c r="L14" s="643"/>
      <c r="M14" s="643"/>
      <c r="N14" s="643"/>
      <c r="O14" s="643"/>
      <c r="P14" s="643"/>
      <c r="Q14" s="644"/>
      <c r="R14" s="645">
        <v>14221</v>
      </c>
      <c r="S14" s="646"/>
      <c r="T14" s="646"/>
      <c r="U14" s="646"/>
      <c r="V14" s="646"/>
      <c r="W14" s="646"/>
      <c r="X14" s="646"/>
      <c r="Y14" s="647"/>
      <c r="Z14" s="648">
        <v>0.1</v>
      </c>
      <c r="AA14" s="648"/>
      <c r="AB14" s="648"/>
      <c r="AC14" s="648"/>
      <c r="AD14" s="649">
        <v>14221</v>
      </c>
      <c r="AE14" s="649"/>
      <c r="AF14" s="649"/>
      <c r="AG14" s="649"/>
      <c r="AH14" s="649"/>
      <c r="AI14" s="649"/>
      <c r="AJ14" s="649"/>
      <c r="AK14" s="649"/>
      <c r="AL14" s="650">
        <v>0.2</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114099</v>
      </c>
      <c r="BH14" s="646"/>
      <c r="BI14" s="646"/>
      <c r="BJ14" s="646"/>
      <c r="BK14" s="646"/>
      <c r="BL14" s="646"/>
      <c r="BM14" s="646"/>
      <c r="BN14" s="647"/>
      <c r="BO14" s="648">
        <v>3.7</v>
      </c>
      <c r="BP14" s="648"/>
      <c r="BQ14" s="648"/>
      <c r="BR14" s="648"/>
      <c r="BS14" s="654" t="s">
        <v>138</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459737</v>
      </c>
      <c r="CS14" s="646"/>
      <c r="CT14" s="646"/>
      <c r="CU14" s="646"/>
      <c r="CV14" s="646"/>
      <c r="CW14" s="646"/>
      <c r="CX14" s="646"/>
      <c r="CY14" s="647"/>
      <c r="CZ14" s="648">
        <v>3.1</v>
      </c>
      <c r="DA14" s="648"/>
      <c r="DB14" s="648"/>
      <c r="DC14" s="648"/>
      <c r="DD14" s="654">
        <v>17703</v>
      </c>
      <c r="DE14" s="646"/>
      <c r="DF14" s="646"/>
      <c r="DG14" s="646"/>
      <c r="DH14" s="646"/>
      <c r="DI14" s="646"/>
      <c r="DJ14" s="646"/>
      <c r="DK14" s="646"/>
      <c r="DL14" s="646"/>
      <c r="DM14" s="646"/>
      <c r="DN14" s="646"/>
      <c r="DO14" s="646"/>
      <c r="DP14" s="647"/>
      <c r="DQ14" s="654">
        <v>424256</v>
      </c>
      <c r="DR14" s="646"/>
      <c r="DS14" s="646"/>
      <c r="DT14" s="646"/>
      <c r="DU14" s="646"/>
      <c r="DV14" s="646"/>
      <c r="DW14" s="646"/>
      <c r="DX14" s="646"/>
      <c r="DY14" s="646"/>
      <c r="DZ14" s="646"/>
      <c r="EA14" s="646"/>
      <c r="EB14" s="646"/>
      <c r="EC14" s="655"/>
    </row>
    <row r="15" spans="2:143" ht="11.25" customHeight="1">
      <c r="B15" s="642" t="s">
        <v>259</v>
      </c>
      <c r="C15" s="643"/>
      <c r="D15" s="643"/>
      <c r="E15" s="643"/>
      <c r="F15" s="643"/>
      <c r="G15" s="643"/>
      <c r="H15" s="643"/>
      <c r="I15" s="643"/>
      <c r="J15" s="643"/>
      <c r="K15" s="643"/>
      <c r="L15" s="643"/>
      <c r="M15" s="643"/>
      <c r="N15" s="643"/>
      <c r="O15" s="643"/>
      <c r="P15" s="643"/>
      <c r="Q15" s="644"/>
      <c r="R15" s="645" t="s">
        <v>138</v>
      </c>
      <c r="S15" s="646"/>
      <c r="T15" s="646"/>
      <c r="U15" s="646"/>
      <c r="V15" s="646"/>
      <c r="W15" s="646"/>
      <c r="X15" s="646"/>
      <c r="Y15" s="647"/>
      <c r="Z15" s="648" t="s">
        <v>138</v>
      </c>
      <c r="AA15" s="648"/>
      <c r="AB15" s="648"/>
      <c r="AC15" s="648"/>
      <c r="AD15" s="649" t="s">
        <v>138</v>
      </c>
      <c r="AE15" s="649"/>
      <c r="AF15" s="649"/>
      <c r="AG15" s="649"/>
      <c r="AH15" s="649"/>
      <c r="AI15" s="649"/>
      <c r="AJ15" s="649"/>
      <c r="AK15" s="649"/>
      <c r="AL15" s="650" t="s">
        <v>138</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232599</v>
      </c>
      <c r="BH15" s="646"/>
      <c r="BI15" s="646"/>
      <c r="BJ15" s="646"/>
      <c r="BK15" s="646"/>
      <c r="BL15" s="646"/>
      <c r="BM15" s="646"/>
      <c r="BN15" s="647"/>
      <c r="BO15" s="648">
        <v>7.6</v>
      </c>
      <c r="BP15" s="648"/>
      <c r="BQ15" s="648"/>
      <c r="BR15" s="648"/>
      <c r="BS15" s="654" t="s">
        <v>138</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1517651</v>
      </c>
      <c r="CS15" s="646"/>
      <c r="CT15" s="646"/>
      <c r="CU15" s="646"/>
      <c r="CV15" s="646"/>
      <c r="CW15" s="646"/>
      <c r="CX15" s="646"/>
      <c r="CY15" s="647"/>
      <c r="CZ15" s="648">
        <v>10.199999999999999</v>
      </c>
      <c r="DA15" s="648"/>
      <c r="DB15" s="648"/>
      <c r="DC15" s="648"/>
      <c r="DD15" s="654">
        <v>607904</v>
      </c>
      <c r="DE15" s="646"/>
      <c r="DF15" s="646"/>
      <c r="DG15" s="646"/>
      <c r="DH15" s="646"/>
      <c r="DI15" s="646"/>
      <c r="DJ15" s="646"/>
      <c r="DK15" s="646"/>
      <c r="DL15" s="646"/>
      <c r="DM15" s="646"/>
      <c r="DN15" s="646"/>
      <c r="DO15" s="646"/>
      <c r="DP15" s="647"/>
      <c r="DQ15" s="654">
        <v>991485</v>
      </c>
      <c r="DR15" s="646"/>
      <c r="DS15" s="646"/>
      <c r="DT15" s="646"/>
      <c r="DU15" s="646"/>
      <c r="DV15" s="646"/>
      <c r="DW15" s="646"/>
      <c r="DX15" s="646"/>
      <c r="DY15" s="646"/>
      <c r="DZ15" s="646"/>
      <c r="EA15" s="646"/>
      <c r="EB15" s="646"/>
      <c r="EC15" s="655"/>
    </row>
    <row r="16" spans="2:143" ht="11.25" customHeight="1">
      <c r="B16" s="642" t="s">
        <v>262</v>
      </c>
      <c r="C16" s="643"/>
      <c r="D16" s="643"/>
      <c r="E16" s="643"/>
      <c r="F16" s="643"/>
      <c r="G16" s="643"/>
      <c r="H16" s="643"/>
      <c r="I16" s="643"/>
      <c r="J16" s="643"/>
      <c r="K16" s="643"/>
      <c r="L16" s="643"/>
      <c r="M16" s="643"/>
      <c r="N16" s="643"/>
      <c r="O16" s="643"/>
      <c r="P16" s="643"/>
      <c r="Q16" s="644"/>
      <c r="R16" s="645">
        <v>3952</v>
      </c>
      <c r="S16" s="646"/>
      <c r="T16" s="646"/>
      <c r="U16" s="646"/>
      <c r="V16" s="646"/>
      <c r="W16" s="646"/>
      <c r="X16" s="646"/>
      <c r="Y16" s="647"/>
      <c r="Z16" s="648">
        <v>0</v>
      </c>
      <c r="AA16" s="648"/>
      <c r="AB16" s="648"/>
      <c r="AC16" s="648"/>
      <c r="AD16" s="649">
        <v>3952</v>
      </c>
      <c r="AE16" s="649"/>
      <c r="AF16" s="649"/>
      <c r="AG16" s="649"/>
      <c r="AH16" s="649"/>
      <c r="AI16" s="649"/>
      <c r="AJ16" s="649"/>
      <c r="AK16" s="649"/>
      <c r="AL16" s="650">
        <v>0.1</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244</v>
      </c>
      <c r="BH16" s="646"/>
      <c r="BI16" s="646"/>
      <c r="BJ16" s="646"/>
      <c r="BK16" s="646"/>
      <c r="BL16" s="646"/>
      <c r="BM16" s="646"/>
      <c r="BN16" s="647"/>
      <c r="BO16" s="648" t="s">
        <v>244</v>
      </c>
      <c r="BP16" s="648"/>
      <c r="BQ16" s="648"/>
      <c r="BR16" s="648"/>
      <c r="BS16" s="654" t="s">
        <v>138</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v>28757</v>
      </c>
      <c r="CS16" s="646"/>
      <c r="CT16" s="646"/>
      <c r="CU16" s="646"/>
      <c r="CV16" s="646"/>
      <c r="CW16" s="646"/>
      <c r="CX16" s="646"/>
      <c r="CY16" s="647"/>
      <c r="CZ16" s="648">
        <v>0.2</v>
      </c>
      <c r="DA16" s="648"/>
      <c r="DB16" s="648"/>
      <c r="DC16" s="648"/>
      <c r="DD16" s="654" t="s">
        <v>138</v>
      </c>
      <c r="DE16" s="646"/>
      <c r="DF16" s="646"/>
      <c r="DG16" s="646"/>
      <c r="DH16" s="646"/>
      <c r="DI16" s="646"/>
      <c r="DJ16" s="646"/>
      <c r="DK16" s="646"/>
      <c r="DL16" s="646"/>
      <c r="DM16" s="646"/>
      <c r="DN16" s="646"/>
      <c r="DO16" s="646"/>
      <c r="DP16" s="647"/>
      <c r="DQ16" s="654">
        <v>6229</v>
      </c>
      <c r="DR16" s="646"/>
      <c r="DS16" s="646"/>
      <c r="DT16" s="646"/>
      <c r="DU16" s="646"/>
      <c r="DV16" s="646"/>
      <c r="DW16" s="646"/>
      <c r="DX16" s="646"/>
      <c r="DY16" s="646"/>
      <c r="DZ16" s="646"/>
      <c r="EA16" s="646"/>
      <c r="EB16" s="646"/>
      <c r="EC16" s="655"/>
    </row>
    <row r="17" spans="2:133" ht="11.25" customHeight="1">
      <c r="B17" s="642" t="s">
        <v>265</v>
      </c>
      <c r="C17" s="643"/>
      <c r="D17" s="643"/>
      <c r="E17" s="643"/>
      <c r="F17" s="643"/>
      <c r="G17" s="643"/>
      <c r="H17" s="643"/>
      <c r="I17" s="643"/>
      <c r="J17" s="643"/>
      <c r="K17" s="643"/>
      <c r="L17" s="643"/>
      <c r="M17" s="643"/>
      <c r="N17" s="643"/>
      <c r="O17" s="643"/>
      <c r="P17" s="643"/>
      <c r="Q17" s="644"/>
      <c r="R17" s="645">
        <v>46388</v>
      </c>
      <c r="S17" s="646"/>
      <c r="T17" s="646"/>
      <c r="U17" s="646"/>
      <c r="V17" s="646"/>
      <c r="W17" s="646"/>
      <c r="X17" s="646"/>
      <c r="Y17" s="647"/>
      <c r="Z17" s="648">
        <v>0.3</v>
      </c>
      <c r="AA17" s="648"/>
      <c r="AB17" s="648"/>
      <c r="AC17" s="648"/>
      <c r="AD17" s="649">
        <v>46388</v>
      </c>
      <c r="AE17" s="649"/>
      <c r="AF17" s="649"/>
      <c r="AG17" s="649"/>
      <c r="AH17" s="649"/>
      <c r="AI17" s="649"/>
      <c r="AJ17" s="649"/>
      <c r="AK17" s="649"/>
      <c r="AL17" s="650">
        <v>0.7</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138</v>
      </c>
      <c r="BH17" s="646"/>
      <c r="BI17" s="646"/>
      <c r="BJ17" s="646"/>
      <c r="BK17" s="646"/>
      <c r="BL17" s="646"/>
      <c r="BM17" s="646"/>
      <c r="BN17" s="647"/>
      <c r="BO17" s="648" t="s">
        <v>244</v>
      </c>
      <c r="BP17" s="648"/>
      <c r="BQ17" s="648"/>
      <c r="BR17" s="648"/>
      <c r="BS17" s="654" t="s">
        <v>138</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894977</v>
      </c>
      <c r="CS17" s="646"/>
      <c r="CT17" s="646"/>
      <c r="CU17" s="646"/>
      <c r="CV17" s="646"/>
      <c r="CW17" s="646"/>
      <c r="CX17" s="646"/>
      <c r="CY17" s="647"/>
      <c r="CZ17" s="648">
        <v>6</v>
      </c>
      <c r="DA17" s="648"/>
      <c r="DB17" s="648"/>
      <c r="DC17" s="648"/>
      <c r="DD17" s="654" t="s">
        <v>138</v>
      </c>
      <c r="DE17" s="646"/>
      <c r="DF17" s="646"/>
      <c r="DG17" s="646"/>
      <c r="DH17" s="646"/>
      <c r="DI17" s="646"/>
      <c r="DJ17" s="646"/>
      <c r="DK17" s="646"/>
      <c r="DL17" s="646"/>
      <c r="DM17" s="646"/>
      <c r="DN17" s="646"/>
      <c r="DO17" s="646"/>
      <c r="DP17" s="647"/>
      <c r="DQ17" s="654">
        <v>893768</v>
      </c>
      <c r="DR17" s="646"/>
      <c r="DS17" s="646"/>
      <c r="DT17" s="646"/>
      <c r="DU17" s="646"/>
      <c r="DV17" s="646"/>
      <c r="DW17" s="646"/>
      <c r="DX17" s="646"/>
      <c r="DY17" s="646"/>
      <c r="DZ17" s="646"/>
      <c r="EA17" s="646"/>
      <c r="EB17" s="646"/>
      <c r="EC17" s="655"/>
    </row>
    <row r="18" spans="2:133" ht="11.25" customHeight="1">
      <c r="B18" s="642" t="s">
        <v>268</v>
      </c>
      <c r="C18" s="643"/>
      <c r="D18" s="643"/>
      <c r="E18" s="643"/>
      <c r="F18" s="643"/>
      <c r="G18" s="643"/>
      <c r="H18" s="643"/>
      <c r="I18" s="643"/>
      <c r="J18" s="643"/>
      <c r="K18" s="643"/>
      <c r="L18" s="643"/>
      <c r="M18" s="643"/>
      <c r="N18" s="643"/>
      <c r="O18" s="643"/>
      <c r="P18" s="643"/>
      <c r="Q18" s="644"/>
      <c r="R18" s="645">
        <v>17900</v>
      </c>
      <c r="S18" s="646"/>
      <c r="T18" s="646"/>
      <c r="U18" s="646"/>
      <c r="V18" s="646"/>
      <c r="W18" s="646"/>
      <c r="X18" s="646"/>
      <c r="Y18" s="647"/>
      <c r="Z18" s="648">
        <v>0.1</v>
      </c>
      <c r="AA18" s="648"/>
      <c r="AB18" s="648"/>
      <c r="AC18" s="648"/>
      <c r="AD18" s="649">
        <v>17900</v>
      </c>
      <c r="AE18" s="649"/>
      <c r="AF18" s="649"/>
      <c r="AG18" s="649"/>
      <c r="AH18" s="649"/>
      <c r="AI18" s="649"/>
      <c r="AJ18" s="649"/>
      <c r="AK18" s="649"/>
      <c r="AL18" s="650">
        <v>0.3</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138</v>
      </c>
      <c r="BH18" s="646"/>
      <c r="BI18" s="646"/>
      <c r="BJ18" s="646"/>
      <c r="BK18" s="646"/>
      <c r="BL18" s="646"/>
      <c r="BM18" s="646"/>
      <c r="BN18" s="647"/>
      <c r="BO18" s="648" t="s">
        <v>138</v>
      </c>
      <c r="BP18" s="648"/>
      <c r="BQ18" s="648"/>
      <c r="BR18" s="648"/>
      <c r="BS18" s="654" t="s">
        <v>244</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t="s">
        <v>138</v>
      </c>
      <c r="CS18" s="646"/>
      <c r="CT18" s="646"/>
      <c r="CU18" s="646"/>
      <c r="CV18" s="646"/>
      <c r="CW18" s="646"/>
      <c r="CX18" s="646"/>
      <c r="CY18" s="647"/>
      <c r="CZ18" s="648" t="s">
        <v>138</v>
      </c>
      <c r="DA18" s="648"/>
      <c r="DB18" s="648"/>
      <c r="DC18" s="648"/>
      <c r="DD18" s="654" t="s">
        <v>138</v>
      </c>
      <c r="DE18" s="646"/>
      <c r="DF18" s="646"/>
      <c r="DG18" s="646"/>
      <c r="DH18" s="646"/>
      <c r="DI18" s="646"/>
      <c r="DJ18" s="646"/>
      <c r="DK18" s="646"/>
      <c r="DL18" s="646"/>
      <c r="DM18" s="646"/>
      <c r="DN18" s="646"/>
      <c r="DO18" s="646"/>
      <c r="DP18" s="647"/>
      <c r="DQ18" s="654" t="s">
        <v>138</v>
      </c>
      <c r="DR18" s="646"/>
      <c r="DS18" s="646"/>
      <c r="DT18" s="646"/>
      <c r="DU18" s="646"/>
      <c r="DV18" s="646"/>
      <c r="DW18" s="646"/>
      <c r="DX18" s="646"/>
      <c r="DY18" s="646"/>
      <c r="DZ18" s="646"/>
      <c r="EA18" s="646"/>
      <c r="EB18" s="646"/>
      <c r="EC18" s="655"/>
    </row>
    <row r="19" spans="2:133" ht="11.25" customHeight="1">
      <c r="B19" s="642" t="s">
        <v>271</v>
      </c>
      <c r="C19" s="643"/>
      <c r="D19" s="643"/>
      <c r="E19" s="643"/>
      <c r="F19" s="643"/>
      <c r="G19" s="643"/>
      <c r="H19" s="643"/>
      <c r="I19" s="643"/>
      <c r="J19" s="643"/>
      <c r="K19" s="643"/>
      <c r="L19" s="643"/>
      <c r="M19" s="643"/>
      <c r="N19" s="643"/>
      <c r="O19" s="643"/>
      <c r="P19" s="643"/>
      <c r="Q19" s="644"/>
      <c r="R19" s="645">
        <v>1651</v>
      </c>
      <c r="S19" s="646"/>
      <c r="T19" s="646"/>
      <c r="U19" s="646"/>
      <c r="V19" s="646"/>
      <c r="W19" s="646"/>
      <c r="X19" s="646"/>
      <c r="Y19" s="647"/>
      <c r="Z19" s="648">
        <v>0</v>
      </c>
      <c r="AA19" s="648"/>
      <c r="AB19" s="648"/>
      <c r="AC19" s="648"/>
      <c r="AD19" s="649">
        <v>1651</v>
      </c>
      <c r="AE19" s="649"/>
      <c r="AF19" s="649"/>
      <c r="AG19" s="649"/>
      <c r="AH19" s="649"/>
      <c r="AI19" s="649"/>
      <c r="AJ19" s="649"/>
      <c r="AK19" s="649"/>
      <c r="AL19" s="650">
        <v>0</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v>1070</v>
      </c>
      <c r="BH19" s="646"/>
      <c r="BI19" s="646"/>
      <c r="BJ19" s="646"/>
      <c r="BK19" s="646"/>
      <c r="BL19" s="646"/>
      <c r="BM19" s="646"/>
      <c r="BN19" s="647"/>
      <c r="BO19" s="648">
        <v>0</v>
      </c>
      <c r="BP19" s="648"/>
      <c r="BQ19" s="648"/>
      <c r="BR19" s="648"/>
      <c r="BS19" s="654" t="s">
        <v>138</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244</v>
      </c>
      <c r="CS19" s="646"/>
      <c r="CT19" s="646"/>
      <c r="CU19" s="646"/>
      <c r="CV19" s="646"/>
      <c r="CW19" s="646"/>
      <c r="CX19" s="646"/>
      <c r="CY19" s="647"/>
      <c r="CZ19" s="648" t="s">
        <v>244</v>
      </c>
      <c r="DA19" s="648"/>
      <c r="DB19" s="648"/>
      <c r="DC19" s="648"/>
      <c r="DD19" s="654" t="s">
        <v>138</v>
      </c>
      <c r="DE19" s="646"/>
      <c r="DF19" s="646"/>
      <c r="DG19" s="646"/>
      <c r="DH19" s="646"/>
      <c r="DI19" s="646"/>
      <c r="DJ19" s="646"/>
      <c r="DK19" s="646"/>
      <c r="DL19" s="646"/>
      <c r="DM19" s="646"/>
      <c r="DN19" s="646"/>
      <c r="DO19" s="646"/>
      <c r="DP19" s="647"/>
      <c r="DQ19" s="654" t="s">
        <v>244</v>
      </c>
      <c r="DR19" s="646"/>
      <c r="DS19" s="646"/>
      <c r="DT19" s="646"/>
      <c r="DU19" s="646"/>
      <c r="DV19" s="646"/>
      <c r="DW19" s="646"/>
      <c r="DX19" s="646"/>
      <c r="DY19" s="646"/>
      <c r="DZ19" s="646"/>
      <c r="EA19" s="646"/>
      <c r="EB19" s="646"/>
      <c r="EC19" s="655"/>
    </row>
    <row r="20" spans="2:133" ht="11.25" customHeight="1">
      <c r="B20" s="642" t="s">
        <v>274</v>
      </c>
      <c r="C20" s="643"/>
      <c r="D20" s="643"/>
      <c r="E20" s="643"/>
      <c r="F20" s="643"/>
      <c r="G20" s="643"/>
      <c r="H20" s="643"/>
      <c r="I20" s="643"/>
      <c r="J20" s="643"/>
      <c r="K20" s="643"/>
      <c r="L20" s="643"/>
      <c r="M20" s="643"/>
      <c r="N20" s="643"/>
      <c r="O20" s="643"/>
      <c r="P20" s="643"/>
      <c r="Q20" s="644"/>
      <c r="R20" s="645">
        <v>693</v>
      </c>
      <c r="S20" s="646"/>
      <c r="T20" s="646"/>
      <c r="U20" s="646"/>
      <c r="V20" s="646"/>
      <c r="W20" s="646"/>
      <c r="X20" s="646"/>
      <c r="Y20" s="647"/>
      <c r="Z20" s="648">
        <v>0</v>
      </c>
      <c r="AA20" s="648"/>
      <c r="AB20" s="648"/>
      <c r="AC20" s="648"/>
      <c r="AD20" s="649">
        <v>693</v>
      </c>
      <c r="AE20" s="649"/>
      <c r="AF20" s="649"/>
      <c r="AG20" s="649"/>
      <c r="AH20" s="649"/>
      <c r="AI20" s="649"/>
      <c r="AJ20" s="649"/>
      <c r="AK20" s="649"/>
      <c r="AL20" s="650">
        <v>0</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v>1070</v>
      </c>
      <c r="BH20" s="646"/>
      <c r="BI20" s="646"/>
      <c r="BJ20" s="646"/>
      <c r="BK20" s="646"/>
      <c r="BL20" s="646"/>
      <c r="BM20" s="646"/>
      <c r="BN20" s="647"/>
      <c r="BO20" s="648">
        <v>0</v>
      </c>
      <c r="BP20" s="648"/>
      <c r="BQ20" s="648"/>
      <c r="BR20" s="648"/>
      <c r="BS20" s="654" t="s">
        <v>244</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14844285</v>
      </c>
      <c r="CS20" s="646"/>
      <c r="CT20" s="646"/>
      <c r="CU20" s="646"/>
      <c r="CV20" s="646"/>
      <c r="CW20" s="646"/>
      <c r="CX20" s="646"/>
      <c r="CY20" s="647"/>
      <c r="CZ20" s="648">
        <v>100</v>
      </c>
      <c r="DA20" s="648"/>
      <c r="DB20" s="648"/>
      <c r="DC20" s="648"/>
      <c r="DD20" s="654">
        <v>1989496</v>
      </c>
      <c r="DE20" s="646"/>
      <c r="DF20" s="646"/>
      <c r="DG20" s="646"/>
      <c r="DH20" s="646"/>
      <c r="DI20" s="646"/>
      <c r="DJ20" s="646"/>
      <c r="DK20" s="646"/>
      <c r="DL20" s="646"/>
      <c r="DM20" s="646"/>
      <c r="DN20" s="646"/>
      <c r="DO20" s="646"/>
      <c r="DP20" s="647"/>
      <c r="DQ20" s="654">
        <v>8396527</v>
      </c>
      <c r="DR20" s="646"/>
      <c r="DS20" s="646"/>
      <c r="DT20" s="646"/>
      <c r="DU20" s="646"/>
      <c r="DV20" s="646"/>
      <c r="DW20" s="646"/>
      <c r="DX20" s="646"/>
      <c r="DY20" s="646"/>
      <c r="DZ20" s="646"/>
      <c r="EA20" s="646"/>
      <c r="EB20" s="646"/>
      <c r="EC20" s="655"/>
    </row>
    <row r="21" spans="2:133" ht="11.25" customHeight="1">
      <c r="B21" s="642" t="s">
        <v>277</v>
      </c>
      <c r="C21" s="643"/>
      <c r="D21" s="643"/>
      <c r="E21" s="643"/>
      <c r="F21" s="643"/>
      <c r="G21" s="643"/>
      <c r="H21" s="643"/>
      <c r="I21" s="643"/>
      <c r="J21" s="643"/>
      <c r="K21" s="643"/>
      <c r="L21" s="643"/>
      <c r="M21" s="643"/>
      <c r="N21" s="643"/>
      <c r="O21" s="643"/>
      <c r="P21" s="643"/>
      <c r="Q21" s="644"/>
      <c r="R21" s="645">
        <v>26144</v>
      </c>
      <c r="S21" s="646"/>
      <c r="T21" s="646"/>
      <c r="U21" s="646"/>
      <c r="V21" s="646"/>
      <c r="W21" s="646"/>
      <c r="X21" s="646"/>
      <c r="Y21" s="647"/>
      <c r="Z21" s="648">
        <v>0.2</v>
      </c>
      <c r="AA21" s="648"/>
      <c r="AB21" s="648"/>
      <c r="AC21" s="648"/>
      <c r="AD21" s="649">
        <v>26144</v>
      </c>
      <c r="AE21" s="649"/>
      <c r="AF21" s="649"/>
      <c r="AG21" s="649"/>
      <c r="AH21" s="649"/>
      <c r="AI21" s="649"/>
      <c r="AJ21" s="649"/>
      <c r="AK21" s="649"/>
      <c r="AL21" s="650">
        <v>0.4</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v>1070</v>
      </c>
      <c r="BH21" s="646"/>
      <c r="BI21" s="646"/>
      <c r="BJ21" s="646"/>
      <c r="BK21" s="646"/>
      <c r="BL21" s="646"/>
      <c r="BM21" s="646"/>
      <c r="BN21" s="647"/>
      <c r="BO21" s="648">
        <v>0</v>
      </c>
      <c r="BP21" s="648"/>
      <c r="BQ21" s="648"/>
      <c r="BR21" s="648"/>
      <c r="BS21" s="654" t="s">
        <v>138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279</v>
      </c>
      <c r="C22" s="643"/>
      <c r="D22" s="643"/>
      <c r="E22" s="643"/>
      <c r="F22" s="643"/>
      <c r="G22" s="643"/>
      <c r="H22" s="643"/>
      <c r="I22" s="643"/>
      <c r="J22" s="643"/>
      <c r="K22" s="643"/>
      <c r="L22" s="643"/>
      <c r="M22" s="643"/>
      <c r="N22" s="643"/>
      <c r="O22" s="643"/>
      <c r="P22" s="643"/>
      <c r="Q22" s="644"/>
      <c r="R22" s="645">
        <v>3756568</v>
      </c>
      <c r="S22" s="646"/>
      <c r="T22" s="646"/>
      <c r="U22" s="646"/>
      <c r="V22" s="646"/>
      <c r="W22" s="646"/>
      <c r="X22" s="646"/>
      <c r="Y22" s="647"/>
      <c r="Z22" s="648">
        <v>24.8</v>
      </c>
      <c r="AA22" s="648"/>
      <c r="AB22" s="648"/>
      <c r="AC22" s="648"/>
      <c r="AD22" s="649">
        <v>3161196</v>
      </c>
      <c r="AE22" s="649"/>
      <c r="AF22" s="649"/>
      <c r="AG22" s="649"/>
      <c r="AH22" s="649"/>
      <c r="AI22" s="649"/>
      <c r="AJ22" s="649"/>
      <c r="AK22" s="649"/>
      <c r="AL22" s="650">
        <v>45.5</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t="s">
        <v>138</v>
      </c>
      <c r="BH22" s="646"/>
      <c r="BI22" s="646"/>
      <c r="BJ22" s="646"/>
      <c r="BK22" s="646"/>
      <c r="BL22" s="646"/>
      <c r="BM22" s="646"/>
      <c r="BN22" s="647"/>
      <c r="BO22" s="648" t="s">
        <v>138</v>
      </c>
      <c r="BP22" s="648"/>
      <c r="BQ22" s="648"/>
      <c r="BR22" s="648"/>
      <c r="BS22" s="654" t="s">
        <v>244</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282</v>
      </c>
      <c r="C23" s="643"/>
      <c r="D23" s="643"/>
      <c r="E23" s="643"/>
      <c r="F23" s="643"/>
      <c r="G23" s="643"/>
      <c r="H23" s="643"/>
      <c r="I23" s="643"/>
      <c r="J23" s="643"/>
      <c r="K23" s="643"/>
      <c r="L23" s="643"/>
      <c r="M23" s="643"/>
      <c r="N23" s="643"/>
      <c r="O23" s="643"/>
      <c r="P23" s="643"/>
      <c r="Q23" s="644"/>
      <c r="R23" s="645">
        <v>3161196</v>
      </c>
      <c r="S23" s="646"/>
      <c r="T23" s="646"/>
      <c r="U23" s="646"/>
      <c r="V23" s="646"/>
      <c r="W23" s="646"/>
      <c r="X23" s="646"/>
      <c r="Y23" s="647"/>
      <c r="Z23" s="648">
        <v>20.9</v>
      </c>
      <c r="AA23" s="648"/>
      <c r="AB23" s="648"/>
      <c r="AC23" s="648"/>
      <c r="AD23" s="649">
        <v>3161196</v>
      </c>
      <c r="AE23" s="649"/>
      <c r="AF23" s="649"/>
      <c r="AG23" s="649"/>
      <c r="AH23" s="649"/>
      <c r="AI23" s="649"/>
      <c r="AJ23" s="649"/>
      <c r="AK23" s="649"/>
      <c r="AL23" s="650">
        <v>45.5</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t="s">
        <v>138</v>
      </c>
      <c r="BH23" s="646"/>
      <c r="BI23" s="646"/>
      <c r="BJ23" s="646"/>
      <c r="BK23" s="646"/>
      <c r="BL23" s="646"/>
      <c r="BM23" s="646"/>
      <c r="BN23" s="647"/>
      <c r="BO23" s="648" t="s">
        <v>138</v>
      </c>
      <c r="BP23" s="648"/>
      <c r="BQ23" s="648"/>
      <c r="BR23" s="648"/>
      <c r="BS23" s="654" t="s">
        <v>138</v>
      </c>
      <c r="BT23" s="646"/>
      <c r="BU23" s="646"/>
      <c r="BV23" s="646"/>
      <c r="BW23" s="646"/>
      <c r="BX23" s="646"/>
      <c r="BY23" s="646"/>
      <c r="BZ23" s="646"/>
      <c r="CA23" s="646"/>
      <c r="CB23" s="655"/>
      <c r="CD23" s="627" t="s">
        <v>222</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6" t="s">
        <v>287</v>
      </c>
      <c r="DM23" s="677"/>
      <c r="DN23" s="677"/>
      <c r="DO23" s="677"/>
      <c r="DP23" s="677"/>
      <c r="DQ23" s="677"/>
      <c r="DR23" s="677"/>
      <c r="DS23" s="677"/>
      <c r="DT23" s="677"/>
      <c r="DU23" s="677"/>
      <c r="DV23" s="678"/>
      <c r="DW23" s="627" t="s">
        <v>288</v>
      </c>
      <c r="DX23" s="628"/>
      <c r="DY23" s="628"/>
      <c r="DZ23" s="628"/>
      <c r="EA23" s="628"/>
      <c r="EB23" s="628"/>
      <c r="EC23" s="629"/>
    </row>
    <row r="24" spans="2:133" ht="11.25" customHeight="1">
      <c r="B24" s="642" t="s">
        <v>289</v>
      </c>
      <c r="C24" s="643"/>
      <c r="D24" s="643"/>
      <c r="E24" s="643"/>
      <c r="F24" s="643"/>
      <c r="G24" s="643"/>
      <c r="H24" s="643"/>
      <c r="I24" s="643"/>
      <c r="J24" s="643"/>
      <c r="K24" s="643"/>
      <c r="L24" s="643"/>
      <c r="M24" s="643"/>
      <c r="N24" s="643"/>
      <c r="O24" s="643"/>
      <c r="P24" s="643"/>
      <c r="Q24" s="644"/>
      <c r="R24" s="645">
        <v>595372</v>
      </c>
      <c r="S24" s="646"/>
      <c r="T24" s="646"/>
      <c r="U24" s="646"/>
      <c r="V24" s="646"/>
      <c r="W24" s="646"/>
      <c r="X24" s="646"/>
      <c r="Y24" s="647"/>
      <c r="Z24" s="648">
        <v>3.9</v>
      </c>
      <c r="AA24" s="648"/>
      <c r="AB24" s="648"/>
      <c r="AC24" s="648"/>
      <c r="AD24" s="649" t="s">
        <v>138</v>
      </c>
      <c r="AE24" s="649"/>
      <c r="AF24" s="649"/>
      <c r="AG24" s="649"/>
      <c r="AH24" s="649"/>
      <c r="AI24" s="649"/>
      <c r="AJ24" s="649"/>
      <c r="AK24" s="649"/>
      <c r="AL24" s="650" t="s">
        <v>138</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244</v>
      </c>
      <c r="BH24" s="646"/>
      <c r="BI24" s="646"/>
      <c r="BJ24" s="646"/>
      <c r="BK24" s="646"/>
      <c r="BL24" s="646"/>
      <c r="BM24" s="646"/>
      <c r="BN24" s="647"/>
      <c r="BO24" s="648" t="s">
        <v>138</v>
      </c>
      <c r="BP24" s="648"/>
      <c r="BQ24" s="648"/>
      <c r="BR24" s="648"/>
      <c r="BS24" s="654" t="s">
        <v>138</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6603954</v>
      </c>
      <c r="CS24" s="635"/>
      <c r="CT24" s="635"/>
      <c r="CU24" s="635"/>
      <c r="CV24" s="635"/>
      <c r="CW24" s="635"/>
      <c r="CX24" s="635"/>
      <c r="CY24" s="636"/>
      <c r="CZ24" s="639">
        <v>44.5</v>
      </c>
      <c r="DA24" s="640"/>
      <c r="DB24" s="640"/>
      <c r="DC24" s="659"/>
      <c r="DD24" s="681">
        <v>3708132</v>
      </c>
      <c r="DE24" s="635"/>
      <c r="DF24" s="635"/>
      <c r="DG24" s="635"/>
      <c r="DH24" s="635"/>
      <c r="DI24" s="635"/>
      <c r="DJ24" s="635"/>
      <c r="DK24" s="636"/>
      <c r="DL24" s="681">
        <v>3588637</v>
      </c>
      <c r="DM24" s="635"/>
      <c r="DN24" s="635"/>
      <c r="DO24" s="635"/>
      <c r="DP24" s="635"/>
      <c r="DQ24" s="635"/>
      <c r="DR24" s="635"/>
      <c r="DS24" s="635"/>
      <c r="DT24" s="635"/>
      <c r="DU24" s="635"/>
      <c r="DV24" s="636"/>
      <c r="DW24" s="639">
        <v>49.4</v>
      </c>
      <c r="DX24" s="640"/>
      <c r="DY24" s="640"/>
      <c r="DZ24" s="640"/>
      <c r="EA24" s="640"/>
      <c r="EB24" s="640"/>
      <c r="EC24" s="641"/>
    </row>
    <row r="25" spans="2:133" ht="11.25" customHeight="1">
      <c r="B25" s="642" t="s">
        <v>292</v>
      </c>
      <c r="C25" s="643"/>
      <c r="D25" s="643"/>
      <c r="E25" s="643"/>
      <c r="F25" s="643"/>
      <c r="G25" s="643"/>
      <c r="H25" s="643"/>
      <c r="I25" s="643"/>
      <c r="J25" s="643"/>
      <c r="K25" s="643"/>
      <c r="L25" s="643"/>
      <c r="M25" s="643"/>
      <c r="N25" s="643"/>
      <c r="O25" s="643"/>
      <c r="P25" s="643"/>
      <c r="Q25" s="644"/>
      <c r="R25" s="645" t="s">
        <v>244</v>
      </c>
      <c r="S25" s="646"/>
      <c r="T25" s="646"/>
      <c r="U25" s="646"/>
      <c r="V25" s="646"/>
      <c r="W25" s="646"/>
      <c r="X25" s="646"/>
      <c r="Y25" s="647"/>
      <c r="Z25" s="648" t="s">
        <v>138</v>
      </c>
      <c r="AA25" s="648"/>
      <c r="AB25" s="648"/>
      <c r="AC25" s="648"/>
      <c r="AD25" s="649" t="s">
        <v>244</v>
      </c>
      <c r="AE25" s="649"/>
      <c r="AF25" s="649"/>
      <c r="AG25" s="649"/>
      <c r="AH25" s="649"/>
      <c r="AI25" s="649"/>
      <c r="AJ25" s="649"/>
      <c r="AK25" s="649"/>
      <c r="AL25" s="650" t="s">
        <v>138</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t="s">
        <v>138</v>
      </c>
      <c r="BH25" s="646"/>
      <c r="BI25" s="646"/>
      <c r="BJ25" s="646"/>
      <c r="BK25" s="646"/>
      <c r="BL25" s="646"/>
      <c r="BM25" s="646"/>
      <c r="BN25" s="647"/>
      <c r="BO25" s="648" t="s">
        <v>244</v>
      </c>
      <c r="BP25" s="648"/>
      <c r="BQ25" s="648"/>
      <c r="BR25" s="648"/>
      <c r="BS25" s="654" t="s">
        <v>138</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2024167</v>
      </c>
      <c r="CS25" s="682"/>
      <c r="CT25" s="682"/>
      <c r="CU25" s="682"/>
      <c r="CV25" s="682"/>
      <c r="CW25" s="682"/>
      <c r="CX25" s="682"/>
      <c r="CY25" s="683"/>
      <c r="CZ25" s="650">
        <v>13.6</v>
      </c>
      <c r="DA25" s="679"/>
      <c r="DB25" s="679"/>
      <c r="DC25" s="684"/>
      <c r="DD25" s="654">
        <v>1808039</v>
      </c>
      <c r="DE25" s="682"/>
      <c r="DF25" s="682"/>
      <c r="DG25" s="682"/>
      <c r="DH25" s="682"/>
      <c r="DI25" s="682"/>
      <c r="DJ25" s="682"/>
      <c r="DK25" s="683"/>
      <c r="DL25" s="654">
        <v>1688791</v>
      </c>
      <c r="DM25" s="682"/>
      <c r="DN25" s="682"/>
      <c r="DO25" s="682"/>
      <c r="DP25" s="682"/>
      <c r="DQ25" s="682"/>
      <c r="DR25" s="682"/>
      <c r="DS25" s="682"/>
      <c r="DT25" s="682"/>
      <c r="DU25" s="682"/>
      <c r="DV25" s="683"/>
      <c r="DW25" s="650">
        <v>23.3</v>
      </c>
      <c r="DX25" s="679"/>
      <c r="DY25" s="679"/>
      <c r="DZ25" s="679"/>
      <c r="EA25" s="679"/>
      <c r="EB25" s="679"/>
      <c r="EC25" s="680"/>
    </row>
    <row r="26" spans="2:133" ht="11.25" customHeight="1">
      <c r="B26" s="642" t="s">
        <v>295</v>
      </c>
      <c r="C26" s="643"/>
      <c r="D26" s="643"/>
      <c r="E26" s="643"/>
      <c r="F26" s="643"/>
      <c r="G26" s="643"/>
      <c r="H26" s="643"/>
      <c r="I26" s="643"/>
      <c r="J26" s="643"/>
      <c r="K26" s="643"/>
      <c r="L26" s="643"/>
      <c r="M26" s="643"/>
      <c r="N26" s="643"/>
      <c r="O26" s="643"/>
      <c r="P26" s="643"/>
      <c r="Q26" s="644"/>
      <c r="R26" s="645">
        <v>7539475</v>
      </c>
      <c r="S26" s="646"/>
      <c r="T26" s="646"/>
      <c r="U26" s="646"/>
      <c r="V26" s="646"/>
      <c r="W26" s="646"/>
      <c r="X26" s="646"/>
      <c r="Y26" s="647"/>
      <c r="Z26" s="648">
        <v>49.8</v>
      </c>
      <c r="AA26" s="648"/>
      <c r="AB26" s="648"/>
      <c r="AC26" s="648"/>
      <c r="AD26" s="649">
        <v>6944103</v>
      </c>
      <c r="AE26" s="649"/>
      <c r="AF26" s="649"/>
      <c r="AG26" s="649"/>
      <c r="AH26" s="649"/>
      <c r="AI26" s="649"/>
      <c r="AJ26" s="649"/>
      <c r="AK26" s="649"/>
      <c r="AL26" s="650">
        <v>99.9</v>
      </c>
      <c r="AM26" s="651"/>
      <c r="AN26" s="651"/>
      <c r="AO26" s="652"/>
      <c r="AP26" s="664" t="s">
        <v>296</v>
      </c>
      <c r="AQ26" s="685"/>
      <c r="AR26" s="685"/>
      <c r="AS26" s="685"/>
      <c r="AT26" s="685"/>
      <c r="AU26" s="685"/>
      <c r="AV26" s="685"/>
      <c r="AW26" s="685"/>
      <c r="AX26" s="685"/>
      <c r="AY26" s="685"/>
      <c r="AZ26" s="685"/>
      <c r="BA26" s="685"/>
      <c r="BB26" s="685"/>
      <c r="BC26" s="685"/>
      <c r="BD26" s="685"/>
      <c r="BE26" s="685"/>
      <c r="BF26" s="666"/>
      <c r="BG26" s="645" t="s">
        <v>138</v>
      </c>
      <c r="BH26" s="646"/>
      <c r="BI26" s="646"/>
      <c r="BJ26" s="646"/>
      <c r="BK26" s="646"/>
      <c r="BL26" s="646"/>
      <c r="BM26" s="646"/>
      <c r="BN26" s="647"/>
      <c r="BO26" s="648" t="s">
        <v>138</v>
      </c>
      <c r="BP26" s="648"/>
      <c r="BQ26" s="648"/>
      <c r="BR26" s="648"/>
      <c r="BS26" s="654" t="s">
        <v>244</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1219086</v>
      </c>
      <c r="CS26" s="646"/>
      <c r="CT26" s="646"/>
      <c r="CU26" s="646"/>
      <c r="CV26" s="646"/>
      <c r="CW26" s="646"/>
      <c r="CX26" s="646"/>
      <c r="CY26" s="647"/>
      <c r="CZ26" s="650">
        <v>8.1999999999999993</v>
      </c>
      <c r="DA26" s="679"/>
      <c r="DB26" s="679"/>
      <c r="DC26" s="684"/>
      <c r="DD26" s="654">
        <v>1087053</v>
      </c>
      <c r="DE26" s="646"/>
      <c r="DF26" s="646"/>
      <c r="DG26" s="646"/>
      <c r="DH26" s="646"/>
      <c r="DI26" s="646"/>
      <c r="DJ26" s="646"/>
      <c r="DK26" s="647"/>
      <c r="DL26" s="654" t="s">
        <v>138</v>
      </c>
      <c r="DM26" s="646"/>
      <c r="DN26" s="646"/>
      <c r="DO26" s="646"/>
      <c r="DP26" s="646"/>
      <c r="DQ26" s="646"/>
      <c r="DR26" s="646"/>
      <c r="DS26" s="646"/>
      <c r="DT26" s="646"/>
      <c r="DU26" s="646"/>
      <c r="DV26" s="647"/>
      <c r="DW26" s="650" t="s">
        <v>138</v>
      </c>
      <c r="DX26" s="679"/>
      <c r="DY26" s="679"/>
      <c r="DZ26" s="679"/>
      <c r="EA26" s="679"/>
      <c r="EB26" s="679"/>
      <c r="EC26" s="680"/>
    </row>
    <row r="27" spans="2:133" ht="11.25" customHeight="1">
      <c r="B27" s="642" t="s">
        <v>298</v>
      </c>
      <c r="C27" s="643"/>
      <c r="D27" s="643"/>
      <c r="E27" s="643"/>
      <c r="F27" s="643"/>
      <c r="G27" s="643"/>
      <c r="H27" s="643"/>
      <c r="I27" s="643"/>
      <c r="J27" s="643"/>
      <c r="K27" s="643"/>
      <c r="L27" s="643"/>
      <c r="M27" s="643"/>
      <c r="N27" s="643"/>
      <c r="O27" s="643"/>
      <c r="P27" s="643"/>
      <c r="Q27" s="644"/>
      <c r="R27" s="645">
        <v>5586</v>
      </c>
      <c r="S27" s="646"/>
      <c r="T27" s="646"/>
      <c r="U27" s="646"/>
      <c r="V27" s="646"/>
      <c r="W27" s="646"/>
      <c r="X27" s="646"/>
      <c r="Y27" s="647"/>
      <c r="Z27" s="648">
        <v>0</v>
      </c>
      <c r="AA27" s="648"/>
      <c r="AB27" s="648"/>
      <c r="AC27" s="648"/>
      <c r="AD27" s="649">
        <v>5586</v>
      </c>
      <c r="AE27" s="649"/>
      <c r="AF27" s="649"/>
      <c r="AG27" s="649"/>
      <c r="AH27" s="649"/>
      <c r="AI27" s="649"/>
      <c r="AJ27" s="649"/>
      <c r="AK27" s="649"/>
      <c r="AL27" s="650">
        <v>0.1</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3074695</v>
      </c>
      <c r="BH27" s="646"/>
      <c r="BI27" s="646"/>
      <c r="BJ27" s="646"/>
      <c r="BK27" s="646"/>
      <c r="BL27" s="646"/>
      <c r="BM27" s="646"/>
      <c r="BN27" s="647"/>
      <c r="BO27" s="648">
        <v>100</v>
      </c>
      <c r="BP27" s="648"/>
      <c r="BQ27" s="648"/>
      <c r="BR27" s="648"/>
      <c r="BS27" s="654">
        <v>108386</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3684810</v>
      </c>
      <c r="CS27" s="682"/>
      <c r="CT27" s="682"/>
      <c r="CU27" s="682"/>
      <c r="CV27" s="682"/>
      <c r="CW27" s="682"/>
      <c r="CX27" s="682"/>
      <c r="CY27" s="683"/>
      <c r="CZ27" s="650">
        <v>24.8</v>
      </c>
      <c r="DA27" s="679"/>
      <c r="DB27" s="679"/>
      <c r="DC27" s="684"/>
      <c r="DD27" s="654">
        <v>1006325</v>
      </c>
      <c r="DE27" s="682"/>
      <c r="DF27" s="682"/>
      <c r="DG27" s="682"/>
      <c r="DH27" s="682"/>
      <c r="DI27" s="682"/>
      <c r="DJ27" s="682"/>
      <c r="DK27" s="683"/>
      <c r="DL27" s="654">
        <v>1006078</v>
      </c>
      <c r="DM27" s="682"/>
      <c r="DN27" s="682"/>
      <c r="DO27" s="682"/>
      <c r="DP27" s="682"/>
      <c r="DQ27" s="682"/>
      <c r="DR27" s="682"/>
      <c r="DS27" s="682"/>
      <c r="DT27" s="682"/>
      <c r="DU27" s="682"/>
      <c r="DV27" s="683"/>
      <c r="DW27" s="650">
        <v>13.9</v>
      </c>
      <c r="DX27" s="679"/>
      <c r="DY27" s="679"/>
      <c r="DZ27" s="679"/>
      <c r="EA27" s="679"/>
      <c r="EB27" s="679"/>
      <c r="EC27" s="680"/>
    </row>
    <row r="28" spans="2:133" ht="11.25" customHeight="1">
      <c r="B28" s="642" t="s">
        <v>301</v>
      </c>
      <c r="C28" s="643"/>
      <c r="D28" s="643"/>
      <c r="E28" s="643"/>
      <c r="F28" s="643"/>
      <c r="G28" s="643"/>
      <c r="H28" s="643"/>
      <c r="I28" s="643"/>
      <c r="J28" s="643"/>
      <c r="K28" s="643"/>
      <c r="L28" s="643"/>
      <c r="M28" s="643"/>
      <c r="N28" s="643"/>
      <c r="O28" s="643"/>
      <c r="P28" s="643"/>
      <c r="Q28" s="644"/>
      <c r="R28" s="645">
        <v>319838</v>
      </c>
      <c r="S28" s="646"/>
      <c r="T28" s="646"/>
      <c r="U28" s="646"/>
      <c r="V28" s="646"/>
      <c r="W28" s="646"/>
      <c r="X28" s="646"/>
      <c r="Y28" s="647"/>
      <c r="Z28" s="648">
        <v>2.1</v>
      </c>
      <c r="AA28" s="648"/>
      <c r="AB28" s="648"/>
      <c r="AC28" s="648"/>
      <c r="AD28" s="649" t="s">
        <v>138</v>
      </c>
      <c r="AE28" s="649"/>
      <c r="AF28" s="649"/>
      <c r="AG28" s="649"/>
      <c r="AH28" s="649"/>
      <c r="AI28" s="649"/>
      <c r="AJ28" s="649"/>
      <c r="AK28" s="649"/>
      <c r="AL28" s="650" t="s">
        <v>138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894977</v>
      </c>
      <c r="CS28" s="646"/>
      <c r="CT28" s="646"/>
      <c r="CU28" s="646"/>
      <c r="CV28" s="646"/>
      <c r="CW28" s="646"/>
      <c r="CX28" s="646"/>
      <c r="CY28" s="647"/>
      <c r="CZ28" s="650">
        <v>6</v>
      </c>
      <c r="DA28" s="679"/>
      <c r="DB28" s="679"/>
      <c r="DC28" s="684"/>
      <c r="DD28" s="654">
        <v>893768</v>
      </c>
      <c r="DE28" s="646"/>
      <c r="DF28" s="646"/>
      <c r="DG28" s="646"/>
      <c r="DH28" s="646"/>
      <c r="DI28" s="646"/>
      <c r="DJ28" s="646"/>
      <c r="DK28" s="647"/>
      <c r="DL28" s="654">
        <v>893768</v>
      </c>
      <c r="DM28" s="646"/>
      <c r="DN28" s="646"/>
      <c r="DO28" s="646"/>
      <c r="DP28" s="646"/>
      <c r="DQ28" s="646"/>
      <c r="DR28" s="646"/>
      <c r="DS28" s="646"/>
      <c r="DT28" s="646"/>
      <c r="DU28" s="646"/>
      <c r="DV28" s="647"/>
      <c r="DW28" s="650">
        <v>12.3</v>
      </c>
      <c r="DX28" s="679"/>
      <c r="DY28" s="679"/>
      <c r="DZ28" s="679"/>
      <c r="EA28" s="679"/>
      <c r="EB28" s="679"/>
      <c r="EC28" s="680"/>
    </row>
    <row r="29" spans="2:133" ht="11.25" customHeight="1">
      <c r="B29" s="642" t="s">
        <v>303</v>
      </c>
      <c r="C29" s="643"/>
      <c r="D29" s="643"/>
      <c r="E29" s="643"/>
      <c r="F29" s="643"/>
      <c r="G29" s="643"/>
      <c r="H29" s="643"/>
      <c r="I29" s="643"/>
      <c r="J29" s="643"/>
      <c r="K29" s="643"/>
      <c r="L29" s="643"/>
      <c r="M29" s="643"/>
      <c r="N29" s="643"/>
      <c r="O29" s="643"/>
      <c r="P29" s="643"/>
      <c r="Q29" s="644"/>
      <c r="R29" s="645">
        <v>160723</v>
      </c>
      <c r="S29" s="646"/>
      <c r="T29" s="646"/>
      <c r="U29" s="646"/>
      <c r="V29" s="646"/>
      <c r="W29" s="646"/>
      <c r="X29" s="646"/>
      <c r="Y29" s="647"/>
      <c r="Z29" s="648">
        <v>1.1000000000000001</v>
      </c>
      <c r="AA29" s="648"/>
      <c r="AB29" s="648"/>
      <c r="AC29" s="648"/>
      <c r="AD29" s="649">
        <v>1547</v>
      </c>
      <c r="AE29" s="649"/>
      <c r="AF29" s="649"/>
      <c r="AG29" s="649"/>
      <c r="AH29" s="649"/>
      <c r="AI29" s="649"/>
      <c r="AJ29" s="649"/>
      <c r="AK29" s="649"/>
      <c r="AL29" s="650">
        <v>0</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304</v>
      </c>
      <c r="CE29" s="692"/>
      <c r="CF29" s="660" t="s">
        <v>305</v>
      </c>
      <c r="CG29" s="661"/>
      <c r="CH29" s="661"/>
      <c r="CI29" s="661"/>
      <c r="CJ29" s="661"/>
      <c r="CK29" s="661"/>
      <c r="CL29" s="661"/>
      <c r="CM29" s="661"/>
      <c r="CN29" s="661"/>
      <c r="CO29" s="661"/>
      <c r="CP29" s="661"/>
      <c r="CQ29" s="662"/>
      <c r="CR29" s="645">
        <v>894876</v>
      </c>
      <c r="CS29" s="682"/>
      <c r="CT29" s="682"/>
      <c r="CU29" s="682"/>
      <c r="CV29" s="682"/>
      <c r="CW29" s="682"/>
      <c r="CX29" s="682"/>
      <c r="CY29" s="683"/>
      <c r="CZ29" s="650">
        <v>6</v>
      </c>
      <c r="DA29" s="679"/>
      <c r="DB29" s="679"/>
      <c r="DC29" s="684"/>
      <c r="DD29" s="654">
        <v>893667</v>
      </c>
      <c r="DE29" s="682"/>
      <c r="DF29" s="682"/>
      <c r="DG29" s="682"/>
      <c r="DH29" s="682"/>
      <c r="DI29" s="682"/>
      <c r="DJ29" s="682"/>
      <c r="DK29" s="683"/>
      <c r="DL29" s="654">
        <v>893667</v>
      </c>
      <c r="DM29" s="682"/>
      <c r="DN29" s="682"/>
      <c r="DO29" s="682"/>
      <c r="DP29" s="682"/>
      <c r="DQ29" s="682"/>
      <c r="DR29" s="682"/>
      <c r="DS29" s="682"/>
      <c r="DT29" s="682"/>
      <c r="DU29" s="682"/>
      <c r="DV29" s="683"/>
      <c r="DW29" s="650">
        <v>12.3</v>
      </c>
      <c r="DX29" s="679"/>
      <c r="DY29" s="679"/>
      <c r="DZ29" s="679"/>
      <c r="EA29" s="679"/>
      <c r="EB29" s="679"/>
      <c r="EC29" s="680"/>
    </row>
    <row r="30" spans="2:133" ht="11.25" customHeight="1">
      <c r="B30" s="642" t="s">
        <v>306</v>
      </c>
      <c r="C30" s="643"/>
      <c r="D30" s="643"/>
      <c r="E30" s="643"/>
      <c r="F30" s="643"/>
      <c r="G30" s="643"/>
      <c r="H30" s="643"/>
      <c r="I30" s="643"/>
      <c r="J30" s="643"/>
      <c r="K30" s="643"/>
      <c r="L30" s="643"/>
      <c r="M30" s="643"/>
      <c r="N30" s="643"/>
      <c r="O30" s="643"/>
      <c r="P30" s="643"/>
      <c r="Q30" s="644"/>
      <c r="R30" s="645">
        <v>65287</v>
      </c>
      <c r="S30" s="646"/>
      <c r="T30" s="646"/>
      <c r="U30" s="646"/>
      <c r="V30" s="646"/>
      <c r="W30" s="646"/>
      <c r="X30" s="646"/>
      <c r="Y30" s="647"/>
      <c r="Z30" s="648">
        <v>0.4</v>
      </c>
      <c r="AA30" s="648"/>
      <c r="AB30" s="648"/>
      <c r="AC30" s="648"/>
      <c r="AD30" s="649" t="s">
        <v>138</v>
      </c>
      <c r="AE30" s="649"/>
      <c r="AF30" s="649"/>
      <c r="AG30" s="649"/>
      <c r="AH30" s="649"/>
      <c r="AI30" s="649"/>
      <c r="AJ30" s="649"/>
      <c r="AK30" s="649"/>
      <c r="AL30" s="650" t="s">
        <v>138</v>
      </c>
      <c r="AM30" s="651"/>
      <c r="AN30" s="651"/>
      <c r="AO30" s="652"/>
      <c r="AP30" s="624" t="s">
        <v>222</v>
      </c>
      <c r="AQ30" s="625"/>
      <c r="AR30" s="625"/>
      <c r="AS30" s="625"/>
      <c r="AT30" s="625"/>
      <c r="AU30" s="625"/>
      <c r="AV30" s="625"/>
      <c r="AW30" s="625"/>
      <c r="AX30" s="625"/>
      <c r="AY30" s="625"/>
      <c r="AZ30" s="625"/>
      <c r="BA30" s="625"/>
      <c r="BB30" s="625"/>
      <c r="BC30" s="625"/>
      <c r="BD30" s="625"/>
      <c r="BE30" s="625"/>
      <c r="BF30" s="626"/>
      <c r="BG30" s="624" t="s">
        <v>307</v>
      </c>
      <c r="BH30" s="689"/>
      <c r="BI30" s="689"/>
      <c r="BJ30" s="689"/>
      <c r="BK30" s="689"/>
      <c r="BL30" s="689"/>
      <c r="BM30" s="689"/>
      <c r="BN30" s="689"/>
      <c r="BO30" s="689"/>
      <c r="BP30" s="689"/>
      <c r="BQ30" s="690"/>
      <c r="BR30" s="624" t="s">
        <v>308</v>
      </c>
      <c r="BS30" s="689"/>
      <c r="BT30" s="689"/>
      <c r="BU30" s="689"/>
      <c r="BV30" s="689"/>
      <c r="BW30" s="689"/>
      <c r="BX30" s="689"/>
      <c r="BY30" s="689"/>
      <c r="BZ30" s="689"/>
      <c r="CA30" s="689"/>
      <c r="CB30" s="690"/>
      <c r="CD30" s="693"/>
      <c r="CE30" s="694"/>
      <c r="CF30" s="660" t="s">
        <v>309</v>
      </c>
      <c r="CG30" s="661"/>
      <c r="CH30" s="661"/>
      <c r="CI30" s="661"/>
      <c r="CJ30" s="661"/>
      <c r="CK30" s="661"/>
      <c r="CL30" s="661"/>
      <c r="CM30" s="661"/>
      <c r="CN30" s="661"/>
      <c r="CO30" s="661"/>
      <c r="CP30" s="661"/>
      <c r="CQ30" s="662"/>
      <c r="CR30" s="645">
        <v>834234</v>
      </c>
      <c r="CS30" s="646"/>
      <c r="CT30" s="646"/>
      <c r="CU30" s="646"/>
      <c r="CV30" s="646"/>
      <c r="CW30" s="646"/>
      <c r="CX30" s="646"/>
      <c r="CY30" s="647"/>
      <c r="CZ30" s="650">
        <v>5.6</v>
      </c>
      <c r="DA30" s="679"/>
      <c r="DB30" s="679"/>
      <c r="DC30" s="684"/>
      <c r="DD30" s="654">
        <v>833025</v>
      </c>
      <c r="DE30" s="646"/>
      <c r="DF30" s="646"/>
      <c r="DG30" s="646"/>
      <c r="DH30" s="646"/>
      <c r="DI30" s="646"/>
      <c r="DJ30" s="646"/>
      <c r="DK30" s="647"/>
      <c r="DL30" s="654">
        <v>833025</v>
      </c>
      <c r="DM30" s="646"/>
      <c r="DN30" s="646"/>
      <c r="DO30" s="646"/>
      <c r="DP30" s="646"/>
      <c r="DQ30" s="646"/>
      <c r="DR30" s="646"/>
      <c r="DS30" s="646"/>
      <c r="DT30" s="646"/>
      <c r="DU30" s="646"/>
      <c r="DV30" s="647"/>
      <c r="DW30" s="650">
        <v>11.5</v>
      </c>
      <c r="DX30" s="679"/>
      <c r="DY30" s="679"/>
      <c r="DZ30" s="679"/>
      <c r="EA30" s="679"/>
      <c r="EB30" s="679"/>
      <c r="EC30" s="680"/>
    </row>
    <row r="31" spans="2:133" ht="11.25" customHeight="1">
      <c r="B31" s="642" t="s">
        <v>310</v>
      </c>
      <c r="C31" s="643"/>
      <c r="D31" s="643"/>
      <c r="E31" s="643"/>
      <c r="F31" s="643"/>
      <c r="G31" s="643"/>
      <c r="H31" s="643"/>
      <c r="I31" s="643"/>
      <c r="J31" s="643"/>
      <c r="K31" s="643"/>
      <c r="L31" s="643"/>
      <c r="M31" s="643"/>
      <c r="N31" s="643"/>
      <c r="O31" s="643"/>
      <c r="P31" s="643"/>
      <c r="Q31" s="644"/>
      <c r="R31" s="645">
        <v>2303344</v>
      </c>
      <c r="S31" s="646"/>
      <c r="T31" s="646"/>
      <c r="U31" s="646"/>
      <c r="V31" s="646"/>
      <c r="W31" s="646"/>
      <c r="X31" s="646"/>
      <c r="Y31" s="647"/>
      <c r="Z31" s="648">
        <v>15.2</v>
      </c>
      <c r="AA31" s="648"/>
      <c r="AB31" s="648"/>
      <c r="AC31" s="648"/>
      <c r="AD31" s="649" t="s">
        <v>138</v>
      </c>
      <c r="AE31" s="649"/>
      <c r="AF31" s="649"/>
      <c r="AG31" s="649"/>
      <c r="AH31" s="649"/>
      <c r="AI31" s="649"/>
      <c r="AJ31" s="649"/>
      <c r="AK31" s="649"/>
      <c r="AL31" s="650" t="s">
        <v>244</v>
      </c>
      <c r="AM31" s="651"/>
      <c r="AN31" s="651"/>
      <c r="AO31" s="652"/>
      <c r="AP31" s="702" t="s">
        <v>311</v>
      </c>
      <c r="AQ31" s="703"/>
      <c r="AR31" s="703"/>
      <c r="AS31" s="703"/>
      <c r="AT31" s="708" t="s">
        <v>312</v>
      </c>
      <c r="AU31" s="231"/>
      <c r="AV31" s="231"/>
      <c r="AW31" s="231"/>
      <c r="AX31" s="631" t="s">
        <v>187</v>
      </c>
      <c r="AY31" s="632"/>
      <c r="AZ31" s="632"/>
      <c r="BA31" s="632"/>
      <c r="BB31" s="632"/>
      <c r="BC31" s="632"/>
      <c r="BD31" s="632"/>
      <c r="BE31" s="632"/>
      <c r="BF31" s="633"/>
      <c r="BG31" s="701">
        <v>99.1</v>
      </c>
      <c r="BH31" s="697"/>
      <c r="BI31" s="697"/>
      <c r="BJ31" s="697"/>
      <c r="BK31" s="697"/>
      <c r="BL31" s="697"/>
      <c r="BM31" s="640">
        <v>96.3</v>
      </c>
      <c r="BN31" s="697"/>
      <c r="BO31" s="697"/>
      <c r="BP31" s="697"/>
      <c r="BQ31" s="698"/>
      <c r="BR31" s="701">
        <v>99</v>
      </c>
      <c r="BS31" s="697"/>
      <c r="BT31" s="697"/>
      <c r="BU31" s="697"/>
      <c r="BV31" s="697"/>
      <c r="BW31" s="697"/>
      <c r="BX31" s="640">
        <v>95.9</v>
      </c>
      <c r="BY31" s="697"/>
      <c r="BZ31" s="697"/>
      <c r="CA31" s="697"/>
      <c r="CB31" s="698"/>
      <c r="CD31" s="693"/>
      <c r="CE31" s="694"/>
      <c r="CF31" s="660" t="s">
        <v>313</v>
      </c>
      <c r="CG31" s="661"/>
      <c r="CH31" s="661"/>
      <c r="CI31" s="661"/>
      <c r="CJ31" s="661"/>
      <c r="CK31" s="661"/>
      <c r="CL31" s="661"/>
      <c r="CM31" s="661"/>
      <c r="CN31" s="661"/>
      <c r="CO31" s="661"/>
      <c r="CP31" s="661"/>
      <c r="CQ31" s="662"/>
      <c r="CR31" s="645">
        <v>60642</v>
      </c>
      <c r="CS31" s="682"/>
      <c r="CT31" s="682"/>
      <c r="CU31" s="682"/>
      <c r="CV31" s="682"/>
      <c r="CW31" s="682"/>
      <c r="CX31" s="682"/>
      <c r="CY31" s="683"/>
      <c r="CZ31" s="650">
        <v>0.4</v>
      </c>
      <c r="DA31" s="679"/>
      <c r="DB31" s="679"/>
      <c r="DC31" s="684"/>
      <c r="DD31" s="654">
        <v>60642</v>
      </c>
      <c r="DE31" s="682"/>
      <c r="DF31" s="682"/>
      <c r="DG31" s="682"/>
      <c r="DH31" s="682"/>
      <c r="DI31" s="682"/>
      <c r="DJ31" s="682"/>
      <c r="DK31" s="683"/>
      <c r="DL31" s="654">
        <v>60642</v>
      </c>
      <c r="DM31" s="682"/>
      <c r="DN31" s="682"/>
      <c r="DO31" s="682"/>
      <c r="DP31" s="682"/>
      <c r="DQ31" s="682"/>
      <c r="DR31" s="682"/>
      <c r="DS31" s="682"/>
      <c r="DT31" s="682"/>
      <c r="DU31" s="682"/>
      <c r="DV31" s="683"/>
      <c r="DW31" s="650">
        <v>0.8</v>
      </c>
      <c r="DX31" s="679"/>
      <c r="DY31" s="679"/>
      <c r="DZ31" s="679"/>
      <c r="EA31" s="679"/>
      <c r="EB31" s="679"/>
      <c r="EC31" s="680"/>
    </row>
    <row r="32" spans="2:133" ht="11.25" customHeight="1">
      <c r="B32" s="712" t="s">
        <v>314</v>
      </c>
      <c r="C32" s="713"/>
      <c r="D32" s="713"/>
      <c r="E32" s="713"/>
      <c r="F32" s="713"/>
      <c r="G32" s="713"/>
      <c r="H32" s="713"/>
      <c r="I32" s="713"/>
      <c r="J32" s="713"/>
      <c r="K32" s="713"/>
      <c r="L32" s="713"/>
      <c r="M32" s="713"/>
      <c r="N32" s="713"/>
      <c r="O32" s="713"/>
      <c r="P32" s="713"/>
      <c r="Q32" s="714"/>
      <c r="R32" s="645" t="s">
        <v>138</v>
      </c>
      <c r="S32" s="646"/>
      <c r="T32" s="646"/>
      <c r="U32" s="646"/>
      <c r="V32" s="646"/>
      <c r="W32" s="646"/>
      <c r="X32" s="646"/>
      <c r="Y32" s="647"/>
      <c r="Z32" s="648" t="s">
        <v>244</v>
      </c>
      <c r="AA32" s="648"/>
      <c r="AB32" s="648"/>
      <c r="AC32" s="648"/>
      <c r="AD32" s="649" t="s">
        <v>138</v>
      </c>
      <c r="AE32" s="649"/>
      <c r="AF32" s="649"/>
      <c r="AG32" s="649"/>
      <c r="AH32" s="649"/>
      <c r="AI32" s="649"/>
      <c r="AJ32" s="649"/>
      <c r="AK32" s="649"/>
      <c r="AL32" s="650" t="s">
        <v>138</v>
      </c>
      <c r="AM32" s="651"/>
      <c r="AN32" s="651"/>
      <c r="AO32" s="652"/>
      <c r="AP32" s="704"/>
      <c r="AQ32" s="705"/>
      <c r="AR32" s="705"/>
      <c r="AS32" s="705"/>
      <c r="AT32" s="709"/>
      <c r="AU32" s="230" t="s">
        <v>315</v>
      </c>
      <c r="AV32" s="230"/>
      <c r="AW32" s="230"/>
      <c r="AX32" s="642" t="s">
        <v>316</v>
      </c>
      <c r="AY32" s="643"/>
      <c r="AZ32" s="643"/>
      <c r="BA32" s="643"/>
      <c r="BB32" s="643"/>
      <c r="BC32" s="643"/>
      <c r="BD32" s="643"/>
      <c r="BE32" s="643"/>
      <c r="BF32" s="644"/>
      <c r="BG32" s="711">
        <v>99.1</v>
      </c>
      <c r="BH32" s="682"/>
      <c r="BI32" s="682"/>
      <c r="BJ32" s="682"/>
      <c r="BK32" s="682"/>
      <c r="BL32" s="682"/>
      <c r="BM32" s="651">
        <v>97.1</v>
      </c>
      <c r="BN32" s="699"/>
      <c r="BO32" s="699"/>
      <c r="BP32" s="699"/>
      <c r="BQ32" s="700"/>
      <c r="BR32" s="711">
        <v>99</v>
      </c>
      <c r="BS32" s="682"/>
      <c r="BT32" s="682"/>
      <c r="BU32" s="682"/>
      <c r="BV32" s="682"/>
      <c r="BW32" s="682"/>
      <c r="BX32" s="651">
        <v>96.6</v>
      </c>
      <c r="BY32" s="699"/>
      <c r="BZ32" s="699"/>
      <c r="CA32" s="699"/>
      <c r="CB32" s="700"/>
      <c r="CD32" s="695"/>
      <c r="CE32" s="696"/>
      <c r="CF32" s="660" t="s">
        <v>317</v>
      </c>
      <c r="CG32" s="661"/>
      <c r="CH32" s="661"/>
      <c r="CI32" s="661"/>
      <c r="CJ32" s="661"/>
      <c r="CK32" s="661"/>
      <c r="CL32" s="661"/>
      <c r="CM32" s="661"/>
      <c r="CN32" s="661"/>
      <c r="CO32" s="661"/>
      <c r="CP32" s="661"/>
      <c r="CQ32" s="662"/>
      <c r="CR32" s="645">
        <v>101</v>
      </c>
      <c r="CS32" s="646"/>
      <c r="CT32" s="646"/>
      <c r="CU32" s="646"/>
      <c r="CV32" s="646"/>
      <c r="CW32" s="646"/>
      <c r="CX32" s="646"/>
      <c r="CY32" s="647"/>
      <c r="CZ32" s="650">
        <v>0</v>
      </c>
      <c r="DA32" s="679"/>
      <c r="DB32" s="679"/>
      <c r="DC32" s="684"/>
      <c r="DD32" s="654">
        <v>101</v>
      </c>
      <c r="DE32" s="646"/>
      <c r="DF32" s="646"/>
      <c r="DG32" s="646"/>
      <c r="DH32" s="646"/>
      <c r="DI32" s="646"/>
      <c r="DJ32" s="646"/>
      <c r="DK32" s="647"/>
      <c r="DL32" s="654">
        <v>101</v>
      </c>
      <c r="DM32" s="646"/>
      <c r="DN32" s="646"/>
      <c r="DO32" s="646"/>
      <c r="DP32" s="646"/>
      <c r="DQ32" s="646"/>
      <c r="DR32" s="646"/>
      <c r="DS32" s="646"/>
      <c r="DT32" s="646"/>
      <c r="DU32" s="646"/>
      <c r="DV32" s="647"/>
      <c r="DW32" s="650">
        <v>0</v>
      </c>
      <c r="DX32" s="679"/>
      <c r="DY32" s="679"/>
      <c r="DZ32" s="679"/>
      <c r="EA32" s="679"/>
      <c r="EB32" s="679"/>
      <c r="EC32" s="680"/>
    </row>
    <row r="33" spans="2:133" ht="11.25" customHeight="1">
      <c r="B33" s="642" t="s">
        <v>318</v>
      </c>
      <c r="C33" s="643"/>
      <c r="D33" s="643"/>
      <c r="E33" s="643"/>
      <c r="F33" s="643"/>
      <c r="G33" s="643"/>
      <c r="H33" s="643"/>
      <c r="I33" s="643"/>
      <c r="J33" s="643"/>
      <c r="K33" s="643"/>
      <c r="L33" s="643"/>
      <c r="M33" s="643"/>
      <c r="N33" s="643"/>
      <c r="O33" s="643"/>
      <c r="P33" s="643"/>
      <c r="Q33" s="644"/>
      <c r="R33" s="645">
        <v>1489880</v>
      </c>
      <c r="S33" s="646"/>
      <c r="T33" s="646"/>
      <c r="U33" s="646"/>
      <c r="V33" s="646"/>
      <c r="W33" s="646"/>
      <c r="X33" s="646"/>
      <c r="Y33" s="647"/>
      <c r="Z33" s="648">
        <v>9.8000000000000007</v>
      </c>
      <c r="AA33" s="648"/>
      <c r="AB33" s="648"/>
      <c r="AC33" s="648"/>
      <c r="AD33" s="649" t="s">
        <v>138</v>
      </c>
      <c r="AE33" s="649"/>
      <c r="AF33" s="649"/>
      <c r="AG33" s="649"/>
      <c r="AH33" s="649"/>
      <c r="AI33" s="649"/>
      <c r="AJ33" s="649"/>
      <c r="AK33" s="649"/>
      <c r="AL33" s="650" t="s">
        <v>138</v>
      </c>
      <c r="AM33" s="651"/>
      <c r="AN33" s="651"/>
      <c r="AO33" s="652"/>
      <c r="AP33" s="706"/>
      <c r="AQ33" s="707"/>
      <c r="AR33" s="707"/>
      <c r="AS33" s="707"/>
      <c r="AT33" s="710"/>
      <c r="AU33" s="232"/>
      <c r="AV33" s="232"/>
      <c r="AW33" s="232"/>
      <c r="AX33" s="686" t="s">
        <v>319</v>
      </c>
      <c r="AY33" s="687"/>
      <c r="AZ33" s="687"/>
      <c r="BA33" s="687"/>
      <c r="BB33" s="687"/>
      <c r="BC33" s="687"/>
      <c r="BD33" s="687"/>
      <c r="BE33" s="687"/>
      <c r="BF33" s="688"/>
      <c r="BG33" s="715">
        <v>99</v>
      </c>
      <c r="BH33" s="716"/>
      <c r="BI33" s="716"/>
      <c r="BJ33" s="716"/>
      <c r="BK33" s="716"/>
      <c r="BL33" s="716"/>
      <c r="BM33" s="717">
        <v>95</v>
      </c>
      <c r="BN33" s="716"/>
      <c r="BO33" s="716"/>
      <c r="BP33" s="716"/>
      <c r="BQ33" s="718"/>
      <c r="BR33" s="715">
        <v>98.9</v>
      </c>
      <c r="BS33" s="716"/>
      <c r="BT33" s="716"/>
      <c r="BU33" s="716"/>
      <c r="BV33" s="716"/>
      <c r="BW33" s="716"/>
      <c r="BX33" s="717">
        <v>94.6</v>
      </c>
      <c r="BY33" s="716"/>
      <c r="BZ33" s="716"/>
      <c r="CA33" s="716"/>
      <c r="CB33" s="718"/>
      <c r="CD33" s="660" t="s">
        <v>320</v>
      </c>
      <c r="CE33" s="661"/>
      <c r="CF33" s="661"/>
      <c r="CG33" s="661"/>
      <c r="CH33" s="661"/>
      <c r="CI33" s="661"/>
      <c r="CJ33" s="661"/>
      <c r="CK33" s="661"/>
      <c r="CL33" s="661"/>
      <c r="CM33" s="661"/>
      <c r="CN33" s="661"/>
      <c r="CO33" s="661"/>
      <c r="CP33" s="661"/>
      <c r="CQ33" s="662"/>
      <c r="CR33" s="645">
        <v>6222078</v>
      </c>
      <c r="CS33" s="682"/>
      <c r="CT33" s="682"/>
      <c r="CU33" s="682"/>
      <c r="CV33" s="682"/>
      <c r="CW33" s="682"/>
      <c r="CX33" s="682"/>
      <c r="CY33" s="683"/>
      <c r="CZ33" s="650">
        <v>41.9</v>
      </c>
      <c r="DA33" s="679"/>
      <c r="DB33" s="679"/>
      <c r="DC33" s="684"/>
      <c r="DD33" s="654">
        <v>4362680</v>
      </c>
      <c r="DE33" s="682"/>
      <c r="DF33" s="682"/>
      <c r="DG33" s="682"/>
      <c r="DH33" s="682"/>
      <c r="DI33" s="682"/>
      <c r="DJ33" s="682"/>
      <c r="DK33" s="683"/>
      <c r="DL33" s="654">
        <v>3373189</v>
      </c>
      <c r="DM33" s="682"/>
      <c r="DN33" s="682"/>
      <c r="DO33" s="682"/>
      <c r="DP33" s="682"/>
      <c r="DQ33" s="682"/>
      <c r="DR33" s="682"/>
      <c r="DS33" s="682"/>
      <c r="DT33" s="682"/>
      <c r="DU33" s="682"/>
      <c r="DV33" s="683"/>
      <c r="DW33" s="650">
        <v>46.5</v>
      </c>
      <c r="DX33" s="679"/>
      <c r="DY33" s="679"/>
      <c r="DZ33" s="679"/>
      <c r="EA33" s="679"/>
      <c r="EB33" s="679"/>
      <c r="EC33" s="680"/>
    </row>
    <row r="34" spans="2:133" ht="11.25" customHeight="1">
      <c r="B34" s="642" t="s">
        <v>321</v>
      </c>
      <c r="C34" s="643"/>
      <c r="D34" s="643"/>
      <c r="E34" s="643"/>
      <c r="F34" s="643"/>
      <c r="G34" s="643"/>
      <c r="H34" s="643"/>
      <c r="I34" s="643"/>
      <c r="J34" s="643"/>
      <c r="K34" s="643"/>
      <c r="L34" s="643"/>
      <c r="M34" s="643"/>
      <c r="N34" s="643"/>
      <c r="O34" s="643"/>
      <c r="P34" s="643"/>
      <c r="Q34" s="644"/>
      <c r="R34" s="645">
        <v>22153</v>
      </c>
      <c r="S34" s="646"/>
      <c r="T34" s="646"/>
      <c r="U34" s="646"/>
      <c r="V34" s="646"/>
      <c r="W34" s="646"/>
      <c r="X34" s="646"/>
      <c r="Y34" s="647"/>
      <c r="Z34" s="648">
        <v>0.1</v>
      </c>
      <c r="AA34" s="648"/>
      <c r="AB34" s="648"/>
      <c r="AC34" s="648"/>
      <c r="AD34" s="649">
        <v>1760</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322</v>
      </c>
      <c r="CE34" s="661"/>
      <c r="CF34" s="661"/>
      <c r="CG34" s="661"/>
      <c r="CH34" s="661"/>
      <c r="CI34" s="661"/>
      <c r="CJ34" s="661"/>
      <c r="CK34" s="661"/>
      <c r="CL34" s="661"/>
      <c r="CM34" s="661"/>
      <c r="CN34" s="661"/>
      <c r="CO34" s="661"/>
      <c r="CP34" s="661"/>
      <c r="CQ34" s="662"/>
      <c r="CR34" s="645">
        <v>1776324</v>
      </c>
      <c r="CS34" s="646"/>
      <c r="CT34" s="646"/>
      <c r="CU34" s="646"/>
      <c r="CV34" s="646"/>
      <c r="CW34" s="646"/>
      <c r="CX34" s="646"/>
      <c r="CY34" s="647"/>
      <c r="CZ34" s="650">
        <v>12</v>
      </c>
      <c r="DA34" s="679"/>
      <c r="DB34" s="679"/>
      <c r="DC34" s="684"/>
      <c r="DD34" s="654">
        <v>1257411</v>
      </c>
      <c r="DE34" s="646"/>
      <c r="DF34" s="646"/>
      <c r="DG34" s="646"/>
      <c r="DH34" s="646"/>
      <c r="DI34" s="646"/>
      <c r="DJ34" s="646"/>
      <c r="DK34" s="647"/>
      <c r="DL34" s="654">
        <v>1017685</v>
      </c>
      <c r="DM34" s="646"/>
      <c r="DN34" s="646"/>
      <c r="DO34" s="646"/>
      <c r="DP34" s="646"/>
      <c r="DQ34" s="646"/>
      <c r="DR34" s="646"/>
      <c r="DS34" s="646"/>
      <c r="DT34" s="646"/>
      <c r="DU34" s="646"/>
      <c r="DV34" s="647"/>
      <c r="DW34" s="650">
        <v>14</v>
      </c>
      <c r="DX34" s="679"/>
      <c r="DY34" s="679"/>
      <c r="DZ34" s="679"/>
      <c r="EA34" s="679"/>
      <c r="EB34" s="679"/>
      <c r="EC34" s="680"/>
    </row>
    <row r="35" spans="2:133" ht="11.25" customHeight="1">
      <c r="B35" s="642" t="s">
        <v>323</v>
      </c>
      <c r="C35" s="643"/>
      <c r="D35" s="643"/>
      <c r="E35" s="643"/>
      <c r="F35" s="643"/>
      <c r="G35" s="643"/>
      <c r="H35" s="643"/>
      <c r="I35" s="643"/>
      <c r="J35" s="643"/>
      <c r="K35" s="643"/>
      <c r="L35" s="643"/>
      <c r="M35" s="643"/>
      <c r="N35" s="643"/>
      <c r="O35" s="643"/>
      <c r="P35" s="643"/>
      <c r="Q35" s="644"/>
      <c r="R35" s="645">
        <v>642614</v>
      </c>
      <c r="S35" s="646"/>
      <c r="T35" s="646"/>
      <c r="U35" s="646"/>
      <c r="V35" s="646"/>
      <c r="W35" s="646"/>
      <c r="X35" s="646"/>
      <c r="Y35" s="647"/>
      <c r="Z35" s="648">
        <v>4.2</v>
      </c>
      <c r="AA35" s="648"/>
      <c r="AB35" s="648"/>
      <c r="AC35" s="648"/>
      <c r="AD35" s="649" t="s">
        <v>138</v>
      </c>
      <c r="AE35" s="649"/>
      <c r="AF35" s="649"/>
      <c r="AG35" s="649"/>
      <c r="AH35" s="649"/>
      <c r="AI35" s="649"/>
      <c r="AJ35" s="649"/>
      <c r="AK35" s="649"/>
      <c r="AL35" s="650" t="s">
        <v>138</v>
      </c>
      <c r="AM35" s="651"/>
      <c r="AN35" s="651"/>
      <c r="AO35" s="652"/>
      <c r="AP35" s="235"/>
      <c r="AQ35" s="624" t="s">
        <v>324</v>
      </c>
      <c r="AR35" s="625"/>
      <c r="AS35" s="625"/>
      <c r="AT35" s="625"/>
      <c r="AU35" s="625"/>
      <c r="AV35" s="625"/>
      <c r="AW35" s="625"/>
      <c r="AX35" s="625"/>
      <c r="AY35" s="625"/>
      <c r="AZ35" s="625"/>
      <c r="BA35" s="625"/>
      <c r="BB35" s="625"/>
      <c r="BC35" s="625"/>
      <c r="BD35" s="625"/>
      <c r="BE35" s="625"/>
      <c r="BF35" s="626"/>
      <c r="BG35" s="624" t="s">
        <v>325</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326</v>
      </c>
      <c r="CE35" s="661"/>
      <c r="CF35" s="661"/>
      <c r="CG35" s="661"/>
      <c r="CH35" s="661"/>
      <c r="CI35" s="661"/>
      <c r="CJ35" s="661"/>
      <c r="CK35" s="661"/>
      <c r="CL35" s="661"/>
      <c r="CM35" s="661"/>
      <c r="CN35" s="661"/>
      <c r="CO35" s="661"/>
      <c r="CP35" s="661"/>
      <c r="CQ35" s="662"/>
      <c r="CR35" s="645">
        <v>45085</v>
      </c>
      <c r="CS35" s="682"/>
      <c r="CT35" s="682"/>
      <c r="CU35" s="682"/>
      <c r="CV35" s="682"/>
      <c r="CW35" s="682"/>
      <c r="CX35" s="682"/>
      <c r="CY35" s="683"/>
      <c r="CZ35" s="650">
        <v>0.3</v>
      </c>
      <c r="DA35" s="679"/>
      <c r="DB35" s="679"/>
      <c r="DC35" s="684"/>
      <c r="DD35" s="654">
        <v>27471</v>
      </c>
      <c r="DE35" s="682"/>
      <c r="DF35" s="682"/>
      <c r="DG35" s="682"/>
      <c r="DH35" s="682"/>
      <c r="DI35" s="682"/>
      <c r="DJ35" s="682"/>
      <c r="DK35" s="683"/>
      <c r="DL35" s="654">
        <v>27471</v>
      </c>
      <c r="DM35" s="682"/>
      <c r="DN35" s="682"/>
      <c r="DO35" s="682"/>
      <c r="DP35" s="682"/>
      <c r="DQ35" s="682"/>
      <c r="DR35" s="682"/>
      <c r="DS35" s="682"/>
      <c r="DT35" s="682"/>
      <c r="DU35" s="682"/>
      <c r="DV35" s="683"/>
      <c r="DW35" s="650">
        <v>0.4</v>
      </c>
      <c r="DX35" s="679"/>
      <c r="DY35" s="679"/>
      <c r="DZ35" s="679"/>
      <c r="EA35" s="679"/>
      <c r="EB35" s="679"/>
      <c r="EC35" s="680"/>
    </row>
    <row r="36" spans="2:133" ht="11.25" customHeight="1">
      <c r="B36" s="642" t="s">
        <v>327</v>
      </c>
      <c r="C36" s="643"/>
      <c r="D36" s="643"/>
      <c r="E36" s="643"/>
      <c r="F36" s="643"/>
      <c r="G36" s="643"/>
      <c r="H36" s="643"/>
      <c r="I36" s="643"/>
      <c r="J36" s="643"/>
      <c r="K36" s="643"/>
      <c r="L36" s="643"/>
      <c r="M36" s="643"/>
      <c r="N36" s="643"/>
      <c r="O36" s="643"/>
      <c r="P36" s="643"/>
      <c r="Q36" s="644"/>
      <c r="R36" s="645">
        <v>710417</v>
      </c>
      <c r="S36" s="646"/>
      <c r="T36" s="646"/>
      <c r="U36" s="646"/>
      <c r="V36" s="646"/>
      <c r="W36" s="646"/>
      <c r="X36" s="646"/>
      <c r="Y36" s="647"/>
      <c r="Z36" s="648">
        <v>4.7</v>
      </c>
      <c r="AA36" s="648"/>
      <c r="AB36" s="648"/>
      <c r="AC36" s="648"/>
      <c r="AD36" s="649" t="s">
        <v>138</v>
      </c>
      <c r="AE36" s="649"/>
      <c r="AF36" s="649"/>
      <c r="AG36" s="649"/>
      <c r="AH36" s="649"/>
      <c r="AI36" s="649"/>
      <c r="AJ36" s="649"/>
      <c r="AK36" s="649"/>
      <c r="AL36" s="650" t="s">
        <v>244</v>
      </c>
      <c r="AM36" s="651"/>
      <c r="AN36" s="651"/>
      <c r="AO36" s="652"/>
      <c r="AP36" s="235"/>
      <c r="AQ36" s="719" t="s">
        <v>328</v>
      </c>
      <c r="AR36" s="720"/>
      <c r="AS36" s="720"/>
      <c r="AT36" s="720"/>
      <c r="AU36" s="720"/>
      <c r="AV36" s="720"/>
      <c r="AW36" s="720"/>
      <c r="AX36" s="720"/>
      <c r="AY36" s="721"/>
      <c r="AZ36" s="634">
        <v>1896964</v>
      </c>
      <c r="BA36" s="635"/>
      <c r="BB36" s="635"/>
      <c r="BC36" s="635"/>
      <c r="BD36" s="635"/>
      <c r="BE36" s="635"/>
      <c r="BF36" s="722"/>
      <c r="BG36" s="656" t="s">
        <v>329</v>
      </c>
      <c r="BH36" s="657"/>
      <c r="BI36" s="657"/>
      <c r="BJ36" s="657"/>
      <c r="BK36" s="657"/>
      <c r="BL36" s="657"/>
      <c r="BM36" s="657"/>
      <c r="BN36" s="657"/>
      <c r="BO36" s="657"/>
      <c r="BP36" s="657"/>
      <c r="BQ36" s="657"/>
      <c r="BR36" s="657"/>
      <c r="BS36" s="657"/>
      <c r="BT36" s="657"/>
      <c r="BU36" s="658"/>
      <c r="BV36" s="634">
        <v>22032</v>
      </c>
      <c r="BW36" s="635"/>
      <c r="BX36" s="635"/>
      <c r="BY36" s="635"/>
      <c r="BZ36" s="635"/>
      <c r="CA36" s="635"/>
      <c r="CB36" s="722"/>
      <c r="CD36" s="660" t="s">
        <v>330</v>
      </c>
      <c r="CE36" s="661"/>
      <c r="CF36" s="661"/>
      <c r="CG36" s="661"/>
      <c r="CH36" s="661"/>
      <c r="CI36" s="661"/>
      <c r="CJ36" s="661"/>
      <c r="CK36" s="661"/>
      <c r="CL36" s="661"/>
      <c r="CM36" s="661"/>
      <c r="CN36" s="661"/>
      <c r="CO36" s="661"/>
      <c r="CP36" s="661"/>
      <c r="CQ36" s="662"/>
      <c r="CR36" s="645">
        <v>1670708</v>
      </c>
      <c r="CS36" s="646"/>
      <c r="CT36" s="646"/>
      <c r="CU36" s="646"/>
      <c r="CV36" s="646"/>
      <c r="CW36" s="646"/>
      <c r="CX36" s="646"/>
      <c r="CY36" s="647"/>
      <c r="CZ36" s="650">
        <v>11.3</v>
      </c>
      <c r="DA36" s="679"/>
      <c r="DB36" s="679"/>
      <c r="DC36" s="684"/>
      <c r="DD36" s="654">
        <v>1227312</v>
      </c>
      <c r="DE36" s="646"/>
      <c r="DF36" s="646"/>
      <c r="DG36" s="646"/>
      <c r="DH36" s="646"/>
      <c r="DI36" s="646"/>
      <c r="DJ36" s="646"/>
      <c r="DK36" s="647"/>
      <c r="DL36" s="654">
        <v>826240</v>
      </c>
      <c r="DM36" s="646"/>
      <c r="DN36" s="646"/>
      <c r="DO36" s="646"/>
      <c r="DP36" s="646"/>
      <c r="DQ36" s="646"/>
      <c r="DR36" s="646"/>
      <c r="DS36" s="646"/>
      <c r="DT36" s="646"/>
      <c r="DU36" s="646"/>
      <c r="DV36" s="647"/>
      <c r="DW36" s="650">
        <v>11.4</v>
      </c>
      <c r="DX36" s="679"/>
      <c r="DY36" s="679"/>
      <c r="DZ36" s="679"/>
      <c r="EA36" s="679"/>
      <c r="EB36" s="679"/>
      <c r="EC36" s="680"/>
    </row>
    <row r="37" spans="2:133" ht="11.25" customHeight="1">
      <c r="B37" s="642" t="s">
        <v>331</v>
      </c>
      <c r="C37" s="643"/>
      <c r="D37" s="643"/>
      <c r="E37" s="643"/>
      <c r="F37" s="643"/>
      <c r="G37" s="643"/>
      <c r="H37" s="643"/>
      <c r="I37" s="643"/>
      <c r="J37" s="643"/>
      <c r="K37" s="643"/>
      <c r="L37" s="643"/>
      <c r="M37" s="643"/>
      <c r="N37" s="643"/>
      <c r="O37" s="643"/>
      <c r="P37" s="643"/>
      <c r="Q37" s="644"/>
      <c r="R37" s="645">
        <v>383403</v>
      </c>
      <c r="S37" s="646"/>
      <c r="T37" s="646"/>
      <c r="U37" s="646"/>
      <c r="V37" s="646"/>
      <c r="W37" s="646"/>
      <c r="X37" s="646"/>
      <c r="Y37" s="647"/>
      <c r="Z37" s="648">
        <v>2.5</v>
      </c>
      <c r="AA37" s="648"/>
      <c r="AB37" s="648"/>
      <c r="AC37" s="648"/>
      <c r="AD37" s="649" t="s">
        <v>244</v>
      </c>
      <c r="AE37" s="649"/>
      <c r="AF37" s="649"/>
      <c r="AG37" s="649"/>
      <c r="AH37" s="649"/>
      <c r="AI37" s="649"/>
      <c r="AJ37" s="649"/>
      <c r="AK37" s="649"/>
      <c r="AL37" s="650" t="s">
        <v>138</v>
      </c>
      <c r="AM37" s="651"/>
      <c r="AN37" s="651"/>
      <c r="AO37" s="652"/>
      <c r="AQ37" s="723" t="s">
        <v>332</v>
      </c>
      <c r="AR37" s="724"/>
      <c r="AS37" s="724"/>
      <c r="AT37" s="724"/>
      <c r="AU37" s="724"/>
      <c r="AV37" s="724"/>
      <c r="AW37" s="724"/>
      <c r="AX37" s="724"/>
      <c r="AY37" s="725"/>
      <c r="AZ37" s="645">
        <v>585000</v>
      </c>
      <c r="BA37" s="646"/>
      <c r="BB37" s="646"/>
      <c r="BC37" s="646"/>
      <c r="BD37" s="682"/>
      <c r="BE37" s="682"/>
      <c r="BF37" s="700"/>
      <c r="BG37" s="660" t="s">
        <v>333</v>
      </c>
      <c r="BH37" s="661"/>
      <c r="BI37" s="661"/>
      <c r="BJ37" s="661"/>
      <c r="BK37" s="661"/>
      <c r="BL37" s="661"/>
      <c r="BM37" s="661"/>
      <c r="BN37" s="661"/>
      <c r="BO37" s="661"/>
      <c r="BP37" s="661"/>
      <c r="BQ37" s="661"/>
      <c r="BR37" s="661"/>
      <c r="BS37" s="661"/>
      <c r="BT37" s="661"/>
      <c r="BU37" s="662"/>
      <c r="BV37" s="645">
        <v>-399</v>
      </c>
      <c r="BW37" s="646"/>
      <c r="BX37" s="646"/>
      <c r="BY37" s="646"/>
      <c r="BZ37" s="646"/>
      <c r="CA37" s="646"/>
      <c r="CB37" s="655"/>
      <c r="CD37" s="660" t="s">
        <v>334</v>
      </c>
      <c r="CE37" s="661"/>
      <c r="CF37" s="661"/>
      <c r="CG37" s="661"/>
      <c r="CH37" s="661"/>
      <c r="CI37" s="661"/>
      <c r="CJ37" s="661"/>
      <c r="CK37" s="661"/>
      <c r="CL37" s="661"/>
      <c r="CM37" s="661"/>
      <c r="CN37" s="661"/>
      <c r="CO37" s="661"/>
      <c r="CP37" s="661"/>
      <c r="CQ37" s="662"/>
      <c r="CR37" s="645">
        <v>807654</v>
      </c>
      <c r="CS37" s="682"/>
      <c r="CT37" s="682"/>
      <c r="CU37" s="682"/>
      <c r="CV37" s="682"/>
      <c r="CW37" s="682"/>
      <c r="CX37" s="682"/>
      <c r="CY37" s="683"/>
      <c r="CZ37" s="650">
        <v>5.4</v>
      </c>
      <c r="DA37" s="679"/>
      <c r="DB37" s="679"/>
      <c r="DC37" s="684"/>
      <c r="DD37" s="654">
        <v>797244</v>
      </c>
      <c r="DE37" s="682"/>
      <c r="DF37" s="682"/>
      <c r="DG37" s="682"/>
      <c r="DH37" s="682"/>
      <c r="DI37" s="682"/>
      <c r="DJ37" s="682"/>
      <c r="DK37" s="683"/>
      <c r="DL37" s="654">
        <v>657560</v>
      </c>
      <c r="DM37" s="682"/>
      <c r="DN37" s="682"/>
      <c r="DO37" s="682"/>
      <c r="DP37" s="682"/>
      <c r="DQ37" s="682"/>
      <c r="DR37" s="682"/>
      <c r="DS37" s="682"/>
      <c r="DT37" s="682"/>
      <c r="DU37" s="682"/>
      <c r="DV37" s="683"/>
      <c r="DW37" s="650">
        <v>9.1</v>
      </c>
      <c r="DX37" s="679"/>
      <c r="DY37" s="679"/>
      <c r="DZ37" s="679"/>
      <c r="EA37" s="679"/>
      <c r="EB37" s="679"/>
      <c r="EC37" s="680"/>
    </row>
    <row r="38" spans="2:133" ht="11.25" customHeight="1">
      <c r="B38" s="642" t="s">
        <v>335</v>
      </c>
      <c r="C38" s="643"/>
      <c r="D38" s="643"/>
      <c r="E38" s="643"/>
      <c r="F38" s="643"/>
      <c r="G38" s="643"/>
      <c r="H38" s="643"/>
      <c r="I38" s="643"/>
      <c r="J38" s="643"/>
      <c r="K38" s="643"/>
      <c r="L38" s="643"/>
      <c r="M38" s="643"/>
      <c r="N38" s="643"/>
      <c r="O38" s="643"/>
      <c r="P38" s="643"/>
      <c r="Q38" s="644"/>
      <c r="R38" s="645">
        <v>385622</v>
      </c>
      <c r="S38" s="646"/>
      <c r="T38" s="646"/>
      <c r="U38" s="646"/>
      <c r="V38" s="646"/>
      <c r="W38" s="646"/>
      <c r="X38" s="646"/>
      <c r="Y38" s="647"/>
      <c r="Z38" s="648">
        <v>2.5</v>
      </c>
      <c r="AA38" s="648"/>
      <c r="AB38" s="648"/>
      <c r="AC38" s="648"/>
      <c r="AD38" s="649">
        <v>264</v>
      </c>
      <c r="AE38" s="649"/>
      <c r="AF38" s="649"/>
      <c r="AG38" s="649"/>
      <c r="AH38" s="649"/>
      <c r="AI38" s="649"/>
      <c r="AJ38" s="649"/>
      <c r="AK38" s="649"/>
      <c r="AL38" s="650">
        <v>0</v>
      </c>
      <c r="AM38" s="651"/>
      <c r="AN38" s="651"/>
      <c r="AO38" s="652"/>
      <c r="AQ38" s="723" t="s">
        <v>336</v>
      </c>
      <c r="AR38" s="724"/>
      <c r="AS38" s="724"/>
      <c r="AT38" s="724"/>
      <c r="AU38" s="724"/>
      <c r="AV38" s="724"/>
      <c r="AW38" s="724"/>
      <c r="AX38" s="724"/>
      <c r="AY38" s="725"/>
      <c r="AZ38" s="645">
        <v>9825</v>
      </c>
      <c r="BA38" s="646"/>
      <c r="BB38" s="646"/>
      <c r="BC38" s="646"/>
      <c r="BD38" s="682"/>
      <c r="BE38" s="682"/>
      <c r="BF38" s="700"/>
      <c r="BG38" s="660" t="s">
        <v>337</v>
      </c>
      <c r="BH38" s="661"/>
      <c r="BI38" s="661"/>
      <c r="BJ38" s="661"/>
      <c r="BK38" s="661"/>
      <c r="BL38" s="661"/>
      <c r="BM38" s="661"/>
      <c r="BN38" s="661"/>
      <c r="BO38" s="661"/>
      <c r="BP38" s="661"/>
      <c r="BQ38" s="661"/>
      <c r="BR38" s="661"/>
      <c r="BS38" s="661"/>
      <c r="BT38" s="661"/>
      <c r="BU38" s="662"/>
      <c r="BV38" s="645">
        <v>3797</v>
      </c>
      <c r="BW38" s="646"/>
      <c r="BX38" s="646"/>
      <c r="BY38" s="646"/>
      <c r="BZ38" s="646"/>
      <c r="CA38" s="646"/>
      <c r="CB38" s="655"/>
      <c r="CD38" s="660" t="s">
        <v>338</v>
      </c>
      <c r="CE38" s="661"/>
      <c r="CF38" s="661"/>
      <c r="CG38" s="661"/>
      <c r="CH38" s="661"/>
      <c r="CI38" s="661"/>
      <c r="CJ38" s="661"/>
      <c r="CK38" s="661"/>
      <c r="CL38" s="661"/>
      <c r="CM38" s="661"/>
      <c r="CN38" s="661"/>
      <c r="CO38" s="661"/>
      <c r="CP38" s="661"/>
      <c r="CQ38" s="662"/>
      <c r="CR38" s="645">
        <v>1887139</v>
      </c>
      <c r="CS38" s="646"/>
      <c r="CT38" s="646"/>
      <c r="CU38" s="646"/>
      <c r="CV38" s="646"/>
      <c r="CW38" s="646"/>
      <c r="CX38" s="646"/>
      <c r="CY38" s="647"/>
      <c r="CZ38" s="650">
        <v>12.7</v>
      </c>
      <c r="DA38" s="679"/>
      <c r="DB38" s="679"/>
      <c r="DC38" s="684"/>
      <c r="DD38" s="654">
        <v>1618940</v>
      </c>
      <c r="DE38" s="646"/>
      <c r="DF38" s="646"/>
      <c r="DG38" s="646"/>
      <c r="DH38" s="646"/>
      <c r="DI38" s="646"/>
      <c r="DJ38" s="646"/>
      <c r="DK38" s="647"/>
      <c r="DL38" s="654">
        <v>1501793</v>
      </c>
      <c r="DM38" s="646"/>
      <c r="DN38" s="646"/>
      <c r="DO38" s="646"/>
      <c r="DP38" s="646"/>
      <c r="DQ38" s="646"/>
      <c r="DR38" s="646"/>
      <c r="DS38" s="646"/>
      <c r="DT38" s="646"/>
      <c r="DU38" s="646"/>
      <c r="DV38" s="647"/>
      <c r="DW38" s="650">
        <v>20.7</v>
      </c>
      <c r="DX38" s="679"/>
      <c r="DY38" s="679"/>
      <c r="DZ38" s="679"/>
      <c r="EA38" s="679"/>
      <c r="EB38" s="679"/>
      <c r="EC38" s="680"/>
    </row>
    <row r="39" spans="2:133" ht="11.25" customHeight="1">
      <c r="B39" s="642" t="s">
        <v>339</v>
      </c>
      <c r="C39" s="643"/>
      <c r="D39" s="643"/>
      <c r="E39" s="643"/>
      <c r="F39" s="643"/>
      <c r="G39" s="643"/>
      <c r="H39" s="643"/>
      <c r="I39" s="643"/>
      <c r="J39" s="643"/>
      <c r="K39" s="643"/>
      <c r="L39" s="643"/>
      <c r="M39" s="643"/>
      <c r="N39" s="643"/>
      <c r="O39" s="643"/>
      <c r="P39" s="643"/>
      <c r="Q39" s="644"/>
      <c r="R39" s="645">
        <v>1117067</v>
      </c>
      <c r="S39" s="646"/>
      <c r="T39" s="646"/>
      <c r="U39" s="646"/>
      <c r="V39" s="646"/>
      <c r="W39" s="646"/>
      <c r="X39" s="646"/>
      <c r="Y39" s="647"/>
      <c r="Z39" s="648">
        <v>7.4</v>
      </c>
      <c r="AA39" s="648"/>
      <c r="AB39" s="648"/>
      <c r="AC39" s="648"/>
      <c r="AD39" s="649" t="s">
        <v>138</v>
      </c>
      <c r="AE39" s="649"/>
      <c r="AF39" s="649"/>
      <c r="AG39" s="649"/>
      <c r="AH39" s="649"/>
      <c r="AI39" s="649"/>
      <c r="AJ39" s="649"/>
      <c r="AK39" s="649"/>
      <c r="AL39" s="650" t="s">
        <v>138</v>
      </c>
      <c r="AM39" s="651"/>
      <c r="AN39" s="651"/>
      <c r="AO39" s="652"/>
      <c r="AQ39" s="723" t="s">
        <v>340</v>
      </c>
      <c r="AR39" s="724"/>
      <c r="AS39" s="724"/>
      <c r="AT39" s="724"/>
      <c r="AU39" s="724"/>
      <c r="AV39" s="724"/>
      <c r="AW39" s="724"/>
      <c r="AX39" s="724"/>
      <c r="AY39" s="725"/>
      <c r="AZ39" s="645" t="s">
        <v>138</v>
      </c>
      <c r="BA39" s="646"/>
      <c r="BB39" s="646"/>
      <c r="BC39" s="646"/>
      <c r="BD39" s="682"/>
      <c r="BE39" s="682"/>
      <c r="BF39" s="700"/>
      <c r="BG39" s="660" t="s">
        <v>341</v>
      </c>
      <c r="BH39" s="661"/>
      <c r="BI39" s="661"/>
      <c r="BJ39" s="661"/>
      <c r="BK39" s="661"/>
      <c r="BL39" s="661"/>
      <c r="BM39" s="661"/>
      <c r="BN39" s="661"/>
      <c r="BO39" s="661"/>
      <c r="BP39" s="661"/>
      <c r="BQ39" s="661"/>
      <c r="BR39" s="661"/>
      <c r="BS39" s="661"/>
      <c r="BT39" s="661"/>
      <c r="BU39" s="662"/>
      <c r="BV39" s="645">
        <v>6652</v>
      </c>
      <c r="BW39" s="646"/>
      <c r="BX39" s="646"/>
      <c r="BY39" s="646"/>
      <c r="BZ39" s="646"/>
      <c r="CA39" s="646"/>
      <c r="CB39" s="655"/>
      <c r="CD39" s="660" t="s">
        <v>342</v>
      </c>
      <c r="CE39" s="661"/>
      <c r="CF39" s="661"/>
      <c r="CG39" s="661"/>
      <c r="CH39" s="661"/>
      <c r="CI39" s="661"/>
      <c r="CJ39" s="661"/>
      <c r="CK39" s="661"/>
      <c r="CL39" s="661"/>
      <c r="CM39" s="661"/>
      <c r="CN39" s="661"/>
      <c r="CO39" s="661"/>
      <c r="CP39" s="661"/>
      <c r="CQ39" s="662"/>
      <c r="CR39" s="645">
        <v>627822</v>
      </c>
      <c r="CS39" s="682"/>
      <c r="CT39" s="682"/>
      <c r="CU39" s="682"/>
      <c r="CV39" s="682"/>
      <c r="CW39" s="682"/>
      <c r="CX39" s="682"/>
      <c r="CY39" s="683"/>
      <c r="CZ39" s="650">
        <v>4.2</v>
      </c>
      <c r="DA39" s="679"/>
      <c r="DB39" s="679"/>
      <c r="DC39" s="684"/>
      <c r="DD39" s="654">
        <v>231546</v>
      </c>
      <c r="DE39" s="682"/>
      <c r="DF39" s="682"/>
      <c r="DG39" s="682"/>
      <c r="DH39" s="682"/>
      <c r="DI39" s="682"/>
      <c r="DJ39" s="682"/>
      <c r="DK39" s="683"/>
      <c r="DL39" s="654" t="s">
        <v>138</v>
      </c>
      <c r="DM39" s="682"/>
      <c r="DN39" s="682"/>
      <c r="DO39" s="682"/>
      <c r="DP39" s="682"/>
      <c r="DQ39" s="682"/>
      <c r="DR39" s="682"/>
      <c r="DS39" s="682"/>
      <c r="DT39" s="682"/>
      <c r="DU39" s="682"/>
      <c r="DV39" s="683"/>
      <c r="DW39" s="650" t="s">
        <v>138</v>
      </c>
      <c r="DX39" s="679"/>
      <c r="DY39" s="679"/>
      <c r="DZ39" s="679"/>
      <c r="EA39" s="679"/>
      <c r="EB39" s="679"/>
      <c r="EC39" s="680"/>
    </row>
    <row r="40" spans="2:133" ht="11.25" customHeight="1">
      <c r="B40" s="642" t="s">
        <v>343</v>
      </c>
      <c r="C40" s="643"/>
      <c r="D40" s="643"/>
      <c r="E40" s="643"/>
      <c r="F40" s="643"/>
      <c r="G40" s="643"/>
      <c r="H40" s="643"/>
      <c r="I40" s="643"/>
      <c r="J40" s="643"/>
      <c r="K40" s="643"/>
      <c r="L40" s="643"/>
      <c r="M40" s="643"/>
      <c r="N40" s="643"/>
      <c r="O40" s="643"/>
      <c r="P40" s="643"/>
      <c r="Q40" s="644"/>
      <c r="R40" s="645" t="s">
        <v>138</v>
      </c>
      <c r="S40" s="646"/>
      <c r="T40" s="646"/>
      <c r="U40" s="646"/>
      <c r="V40" s="646"/>
      <c r="W40" s="646"/>
      <c r="X40" s="646"/>
      <c r="Y40" s="647"/>
      <c r="Z40" s="648" t="s">
        <v>138</v>
      </c>
      <c r="AA40" s="648"/>
      <c r="AB40" s="648"/>
      <c r="AC40" s="648"/>
      <c r="AD40" s="649" t="s">
        <v>138</v>
      </c>
      <c r="AE40" s="649"/>
      <c r="AF40" s="649"/>
      <c r="AG40" s="649"/>
      <c r="AH40" s="649"/>
      <c r="AI40" s="649"/>
      <c r="AJ40" s="649"/>
      <c r="AK40" s="649"/>
      <c r="AL40" s="650" t="s">
        <v>138</v>
      </c>
      <c r="AM40" s="651"/>
      <c r="AN40" s="651"/>
      <c r="AO40" s="652"/>
      <c r="AQ40" s="723" t="s">
        <v>344</v>
      </c>
      <c r="AR40" s="724"/>
      <c r="AS40" s="724"/>
      <c r="AT40" s="724"/>
      <c r="AU40" s="724"/>
      <c r="AV40" s="724"/>
      <c r="AW40" s="724"/>
      <c r="AX40" s="724"/>
      <c r="AY40" s="725"/>
      <c r="AZ40" s="645" t="s">
        <v>138</v>
      </c>
      <c r="BA40" s="646"/>
      <c r="BB40" s="646"/>
      <c r="BC40" s="646"/>
      <c r="BD40" s="682"/>
      <c r="BE40" s="682"/>
      <c r="BF40" s="700"/>
      <c r="BG40" s="726" t="s">
        <v>345</v>
      </c>
      <c r="BH40" s="727"/>
      <c r="BI40" s="727"/>
      <c r="BJ40" s="727"/>
      <c r="BK40" s="727"/>
      <c r="BL40" s="236"/>
      <c r="BM40" s="661" t="s">
        <v>346</v>
      </c>
      <c r="BN40" s="661"/>
      <c r="BO40" s="661"/>
      <c r="BP40" s="661"/>
      <c r="BQ40" s="661"/>
      <c r="BR40" s="661"/>
      <c r="BS40" s="661"/>
      <c r="BT40" s="661"/>
      <c r="BU40" s="662"/>
      <c r="BV40" s="645">
        <v>117</v>
      </c>
      <c r="BW40" s="646"/>
      <c r="BX40" s="646"/>
      <c r="BY40" s="646"/>
      <c r="BZ40" s="646"/>
      <c r="CA40" s="646"/>
      <c r="CB40" s="655"/>
      <c r="CD40" s="660" t="s">
        <v>347</v>
      </c>
      <c r="CE40" s="661"/>
      <c r="CF40" s="661"/>
      <c r="CG40" s="661"/>
      <c r="CH40" s="661"/>
      <c r="CI40" s="661"/>
      <c r="CJ40" s="661"/>
      <c r="CK40" s="661"/>
      <c r="CL40" s="661"/>
      <c r="CM40" s="661"/>
      <c r="CN40" s="661"/>
      <c r="CO40" s="661"/>
      <c r="CP40" s="661"/>
      <c r="CQ40" s="662"/>
      <c r="CR40" s="645">
        <v>215000</v>
      </c>
      <c r="CS40" s="646"/>
      <c r="CT40" s="646"/>
      <c r="CU40" s="646"/>
      <c r="CV40" s="646"/>
      <c r="CW40" s="646"/>
      <c r="CX40" s="646"/>
      <c r="CY40" s="647"/>
      <c r="CZ40" s="650">
        <v>1.4</v>
      </c>
      <c r="DA40" s="679"/>
      <c r="DB40" s="679"/>
      <c r="DC40" s="684"/>
      <c r="DD40" s="654" t="s">
        <v>138</v>
      </c>
      <c r="DE40" s="646"/>
      <c r="DF40" s="646"/>
      <c r="DG40" s="646"/>
      <c r="DH40" s="646"/>
      <c r="DI40" s="646"/>
      <c r="DJ40" s="646"/>
      <c r="DK40" s="647"/>
      <c r="DL40" s="654" t="s">
        <v>138</v>
      </c>
      <c r="DM40" s="646"/>
      <c r="DN40" s="646"/>
      <c r="DO40" s="646"/>
      <c r="DP40" s="646"/>
      <c r="DQ40" s="646"/>
      <c r="DR40" s="646"/>
      <c r="DS40" s="646"/>
      <c r="DT40" s="646"/>
      <c r="DU40" s="646"/>
      <c r="DV40" s="647"/>
      <c r="DW40" s="650" t="s">
        <v>138</v>
      </c>
      <c r="DX40" s="679"/>
      <c r="DY40" s="679"/>
      <c r="DZ40" s="679"/>
      <c r="EA40" s="679"/>
      <c r="EB40" s="679"/>
      <c r="EC40" s="680"/>
    </row>
    <row r="41" spans="2:133" ht="11.25" customHeight="1">
      <c r="B41" s="642" t="s">
        <v>348</v>
      </c>
      <c r="C41" s="643"/>
      <c r="D41" s="643"/>
      <c r="E41" s="643"/>
      <c r="F41" s="643"/>
      <c r="G41" s="643"/>
      <c r="H41" s="643"/>
      <c r="I41" s="643"/>
      <c r="J41" s="643"/>
      <c r="K41" s="643"/>
      <c r="L41" s="643"/>
      <c r="M41" s="643"/>
      <c r="N41" s="643"/>
      <c r="O41" s="643"/>
      <c r="P41" s="643"/>
      <c r="Q41" s="644"/>
      <c r="R41" s="645">
        <v>304667</v>
      </c>
      <c r="S41" s="646"/>
      <c r="T41" s="646"/>
      <c r="U41" s="646"/>
      <c r="V41" s="646"/>
      <c r="W41" s="646"/>
      <c r="X41" s="646"/>
      <c r="Y41" s="647"/>
      <c r="Z41" s="648">
        <v>2</v>
      </c>
      <c r="AA41" s="648"/>
      <c r="AB41" s="648"/>
      <c r="AC41" s="648"/>
      <c r="AD41" s="649" t="s">
        <v>244</v>
      </c>
      <c r="AE41" s="649"/>
      <c r="AF41" s="649"/>
      <c r="AG41" s="649"/>
      <c r="AH41" s="649"/>
      <c r="AI41" s="649"/>
      <c r="AJ41" s="649"/>
      <c r="AK41" s="649"/>
      <c r="AL41" s="650" t="s">
        <v>138</v>
      </c>
      <c r="AM41" s="651"/>
      <c r="AN41" s="651"/>
      <c r="AO41" s="652"/>
      <c r="AQ41" s="723" t="s">
        <v>349</v>
      </c>
      <c r="AR41" s="724"/>
      <c r="AS41" s="724"/>
      <c r="AT41" s="724"/>
      <c r="AU41" s="724"/>
      <c r="AV41" s="724"/>
      <c r="AW41" s="724"/>
      <c r="AX41" s="724"/>
      <c r="AY41" s="725"/>
      <c r="AZ41" s="645">
        <v>317652</v>
      </c>
      <c r="BA41" s="646"/>
      <c r="BB41" s="646"/>
      <c r="BC41" s="646"/>
      <c r="BD41" s="682"/>
      <c r="BE41" s="682"/>
      <c r="BF41" s="700"/>
      <c r="BG41" s="726"/>
      <c r="BH41" s="727"/>
      <c r="BI41" s="727"/>
      <c r="BJ41" s="727"/>
      <c r="BK41" s="727"/>
      <c r="BL41" s="236"/>
      <c r="BM41" s="661" t="s">
        <v>350</v>
      </c>
      <c r="BN41" s="661"/>
      <c r="BO41" s="661"/>
      <c r="BP41" s="661"/>
      <c r="BQ41" s="661"/>
      <c r="BR41" s="661"/>
      <c r="BS41" s="661"/>
      <c r="BT41" s="661"/>
      <c r="BU41" s="662"/>
      <c r="BV41" s="645" t="s">
        <v>138</v>
      </c>
      <c r="BW41" s="646"/>
      <c r="BX41" s="646"/>
      <c r="BY41" s="646"/>
      <c r="BZ41" s="646"/>
      <c r="CA41" s="646"/>
      <c r="CB41" s="655"/>
      <c r="CD41" s="660" t="s">
        <v>351</v>
      </c>
      <c r="CE41" s="661"/>
      <c r="CF41" s="661"/>
      <c r="CG41" s="661"/>
      <c r="CH41" s="661"/>
      <c r="CI41" s="661"/>
      <c r="CJ41" s="661"/>
      <c r="CK41" s="661"/>
      <c r="CL41" s="661"/>
      <c r="CM41" s="661"/>
      <c r="CN41" s="661"/>
      <c r="CO41" s="661"/>
      <c r="CP41" s="661"/>
      <c r="CQ41" s="662"/>
      <c r="CR41" s="645" t="s">
        <v>138</v>
      </c>
      <c r="CS41" s="682"/>
      <c r="CT41" s="682"/>
      <c r="CU41" s="682"/>
      <c r="CV41" s="682"/>
      <c r="CW41" s="682"/>
      <c r="CX41" s="682"/>
      <c r="CY41" s="683"/>
      <c r="CZ41" s="650" t="s">
        <v>138</v>
      </c>
      <c r="DA41" s="679"/>
      <c r="DB41" s="679"/>
      <c r="DC41" s="684"/>
      <c r="DD41" s="654" t="s">
        <v>138</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86" t="s">
        <v>352</v>
      </c>
      <c r="C42" s="687"/>
      <c r="D42" s="687"/>
      <c r="E42" s="687"/>
      <c r="F42" s="687"/>
      <c r="G42" s="687"/>
      <c r="H42" s="687"/>
      <c r="I42" s="687"/>
      <c r="J42" s="687"/>
      <c r="K42" s="687"/>
      <c r="L42" s="687"/>
      <c r="M42" s="687"/>
      <c r="N42" s="687"/>
      <c r="O42" s="687"/>
      <c r="P42" s="687"/>
      <c r="Q42" s="688"/>
      <c r="R42" s="730">
        <v>15145409</v>
      </c>
      <c r="S42" s="731"/>
      <c r="T42" s="731"/>
      <c r="U42" s="731"/>
      <c r="V42" s="731"/>
      <c r="W42" s="731"/>
      <c r="X42" s="731"/>
      <c r="Y42" s="739"/>
      <c r="Z42" s="740">
        <v>100</v>
      </c>
      <c r="AA42" s="740"/>
      <c r="AB42" s="740"/>
      <c r="AC42" s="740"/>
      <c r="AD42" s="741">
        <v>6953260</v>
      </c>
      <c r="AE42" s="741"/>
      <c r="AF42" s="741"/>
      <c r="AG42" s="741"/>
      <c r="AH42" s="741"/>
      <c r="AI42" s="741"/>
      <c r="AJ42" s="741"/>
      <c r="AK42" s="741"/>
      <c r="AL42" s="742">
        <v>100</v>
      </c>
      <c r="AM42" s="717"/>
      <c r="AN42" s="717"/>
      <c r="AO42" s="743"/>
      <c r="AQ42" s="744" t="s">
        <v>353</v>
      </c>
      <c r="AR42" s="745"/>
      <c r="AS42" s="745"/>
      <c r="AT42" s="745"/>
      <c r="AU42" s="745"/>
      <c r="AV42" s="745"/>
      <c r="AW42" s="745"/>
      <c r="AX42" s="745"/>
      <c r="AY42" s="746"/>
      <c r="AZ42" s="730">
        <v>984487</v>
      </c>
      <c r="BA42" s="731"/>
      <c r="BB42" s="731"/>
      <c r="BC42" s="731"/>
      <c r="BD42" s="716"/>
      <c r="BE42" s="716"/>
      <c r="BF42" s="718"/>
      <c r="BG42" s="728"/>
      <c r="BH42" s="729"/>
      <c r="BI42" s="729"/>
      <c r="BJ42" s="729"/>
      <c r="BK42" s="729"/>
      <c r="BL42" s="237"/>
      <c r="BM42" s="671" t="s">
        <v>354</v>
      </c>
      <c r="BN42" s="671"/>
      <c r="BO42" s="671"/>
      <c r="BP42" s="671"/>
      <c r="BQ42" s="671"/>
      <c r="BR42" s="671"/>
      <c r="BS42" s="671"/>
      <c r="BT42" s="671"/>
      <c r="BU42" s="672"/>
      <c r="BV42" s="730">
        <v>381</v>
      </c>
      <c r="BW42" s="731"/>
      <c r="BX42" s="731"/>
      <c r="BY42" s="731"/>
      <c r="BZ42" s="731"/>
      <c r="CA42" s="731"/>
      <c r="CB42" s="738"/>
      <c r="CD42" s="642" t="s">
        <v>355</v>
      </c>
      <c r="CE42" s="643"/>
      <c r="CF42" s="643"/>
      <c r="CG42" s="643"/>
      <c r="CH42" s="643"/>
      <c r="CI42" s="643"/>
      <c r="CJ42" s="643"/>
      <c r="CK42" s="643"/>
      <c r="CL42" s="643"/>
      <c r="CM42" s="643"/>
      <c r="CN42" s="643"/>
      <c r="CO42" s="643"/>
      <c r="CP42" s="643"/>
      <c r="CQ42" s="644"/>
      <c r="CR42" s="645">
        <v>2018253</v>
      </c>
      <c r="CS42" s="646"/>
      <c r="CT42" s="646"/>
      <c r="CU42" s="646"/>
      <c r="CV42" s="646"/>
      <c r="CW42" s="646"/>
      <c r="CX42" s="646"/>
      <c r="CY42" s="647"/>
      <c r="CZ42" s="650">
        <v>13.6</v>
      </c>
      <c r="DA42" s="651"/>
      <c r="DB42" s="651"/>
      <c r="DC42" s="663"/>
      <c r="DD42" s="654">
        <v>325715</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356</v>
      </c>
      <c r="CE43" s="643"/>
      <c r="CF43" s="643"/>
      <c r="CG43" s="643"/>
      <c r="CH43" s="643"/>
      <c r="CI43" s="643"/>
      <c r="CJ43" s="643"/>
      <c r="CK43" s="643"/>
      <c r="CL43" s="643"/>
      <c r="CM43" s="643"/>
      <c r="CN43" s="643"/>
      <c r="CO43" s="643"/>
      <c r="CP43" s="643"/>
      <c r="CQ43" s="644"/>
      <c r="CR43" s="645">
        <v>59004</v>
      </c>
      <c r="CS43" s="682"/>
      <c r="CT43" s="682"/>
      <c r="CU43" s="682"/>
      <c r="CV43" s="682"/>
      <c r="CW43" s="682"/>
      <c r="CX43" s="682"/>
      <c r="CY43" s="683"/>
      <c r="CZ43" s="650">
        <v>0.4</v>
      </c>
      <c r="DA43" s="679"/>
      <c r="DB43" s="679"/>
      <c r="DC43" s="684"/>
      <c r="DD43" s="654">
        <v>22857</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304</v>
      </c>
      <c r="CE44" s="758"/>
      <c r="CF44" s="642" t="s">
        <v>357</v>
      </c>
      <c r="CG44" s="643"/>
      <c r="CH44" s="643"/>
      <c r="CI44" s="643"/>
      <c r="CJ44" s="643"/>
      <c r="CK44" s="643"/>
      <c r="CL44" s="643"/>
      <c r="CM44" s="643"/>
      <c r="CN44" s="643"/>
      <c r="CO44" s="643"/>
      <c r="CP44" s="643"/>
      <c r="CQ44" s="644"/>
      <c r="CR44" s="645">
        <v>1989496</v>
      </c>
      <c r="CS44" s="646"/>
      <c r="CT44" s="646"/>
      <c r="CU44" s="646"/>
      <c r="CV44" s="646"/>
      <c r="CW44" s="646"/>
      <c r="CX44" s="646"/>
      <c r="CY44" s="647"/>
      <c r="CZ44" s="650">
        <v>13.4</v>
      </c>
      <c r="DA44" s="651"/>
      <c r="DB44" s="651"/>
      <c r="DC44" s="663"/>
      <c r="DD44" s="654">
        <v>319486</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358</v>
      </c>
      <c r="CG45" s="643"/>
      <c r="CH45" s="643"/>
      <c r="CI45" s="643"/>
      <c r="CJ45" s="643"/>
      <c r="CK45" s="643"/>
      <c r="CL45" s="643"/>
      <c r="CM45" s="643"/>
      <c r="CN45" s="643"/>
      <c r="CO45" s="643"/>
      <c r="CP45" s="643"/>
      <c r="CQ45" s="644"/>
      <c r="CR45" s="645">
        <v>1049527</v>
      </c>
      <c r="CS45" s="682"/>
      <c r="CT45" s="682"/>
      <c r="CU45" s="682"/>
      <c r="CV45" s="682"/>
      <c r="CW45" s="682"/>
      <c r="CX45" s="682"/>
      <c r="CY45" s="683"/>
      <c r="CZ45" s="650">
        <v>7.1</v>
      </c>
      <c r="DA45" s="679"/>
      <c r="DB45" s="679"/>
      <c r="DC45" s="684"/>
      <c r="DD45" s="654">
        <v>76074</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360</v>
      </c>
      <c r="CG46" s="643"/>
      <c r="CH46" s="643"/>
      <c r="CI46" s="643"/>
      <c r="CJ46" s="643"/>
      <c r="CK46" s="643"/>
      <c r="CL46" s="643"/>
      <c r="CM46" s="643"/>
      <c r="CN46" s="643"/>
      <c r="CO46" s="643"/>
      <c r="CP46" s="643"/>
      <c r="CQ46" s="644"/>
      <c r="CR46" s="645">
        <v>874935</v>
      </c>
      <c r="CS46" s="646"/>
      <c r="CT46" s="646"/>
      <c r="CU46" s="646"/>
      <c r="CV46" s="646"/>
      <c r="CW46" s="646"/>
      <c r="CX46" s="646"/>
      <c r="CY46" s="647"/>
      <c r="CZ46" s="650">
        <v>5.9</v>
      </c>
      <c r="DA46" s="651"/>
      <c r="DB46" s="651"/>
      <c r="DC46" s="663"/>
      <c r="DD46" s="654">
        <v>229328</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362</v>
      </c>
      <c r="CG47" s="643"/>
      <c r="CH47" s="643"/>
      <c r="CI47" s="643"/>
      <c r="CJ47" s="643"/>
      <c r="CK47" s="643"/>
      <c r="CL47" s="643"/>
      <c r="CM47" s="643"/>
      <c r="CN47" s="643"/>
      <c r="CO47" s="643"/>
      <c r="CP47" s="643"/>
      <c r="CQ47" s="644"/>
      <c r="CR47" s="645">
        <v>28757</v>
      </c>
      <c r="CS47" s="682"/>
      <c r="CT47" s="682"/>
      <c r="CU47" s="682"/>
      <c r="CV47" s="682"/>
      <c r="CW47" s="682"/>
      <c r="CX47" s="682"/>
      <c r="CY47" s="683"/>
      <c r="CZ47" s="650">
        <v>0.2</v>
      </c>
      <c r="DA47" s="679"/>
      <c r="DB47" s="679"/>
      <c r="DC47" s="684"/>
      <c r="DD47" s="654">
        <v>6229</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c r="B48" s="241" t="s">
        <v>363</v>
      </c>
      <c r="CD48" s="761"/>
      <c r="CE48" s="762"/>
      <c r="CF48" s="642" t="s">
        <v>364</v>
      </c>
      <c r="CG48" s="643"/>
      <c r="CH48" s="643"/>
      <c r="CI48" s="643"/>
      <c r="CJ48" s="643"/>
      <c r="CK48" s="643"/>
      <c r="CL48" s="643"/>
      <c r="CM48" s="643"/>
      <c r="CN48" s="643"/>
      <c r="CO48" s="643"/>
      <c r="CP48" s="643"/>
      <c r="CQ48" s="644"/>
      <c r="CR48" s="645" t="s">
        <v>244</v>
      </c>
      <c r="CS48" s="646"/>
      <c r="CT48" s="646"/>
      <c r="CU48" s="646"/>
      <c r="CV48" s="646"/>
      <c r="CW48" s="646"/>
      <c r="CX48" s="646"/>
      <c r="CY48" s="647"/>
      <c r="CZ48" s="650" t="s">
        <v>138</v>
      </c>
      <c r="DA48" s="651"/>
      <c r="DB48" s="651"/>
      <c r="DC48" s="663"/>
      <c r="DD48" s="654" t="s">
        <v>244</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86" t="s">
        <v>365</v>
      </c>
      <c r="CE49" s="687"/>
      <c r="CF49" s="687"/>
      <c r="CG49" s="687"/>
      <c r="CH49" s="687"/>
      <c r="CI49" s="687"/>
      <c r="CJ49" s="687"/>
      <c r="CK49" s="687"/>
      <c r="CL49" s="687"/>
      <c r="CM49" s="687"/>
      <c r="CN49" s="687"/>
      <c r="CO49" s="687"/>
      <c r="CP49" s="687"/>
      <c r="CQ49" s="688"/>
      <c r="CR49" s="730">
        <v>14844285</v>
      </c>
      <c r="CS49" s="716"/>
      <c r="CT49" s="716"/>
      <c r="CU49" s="716"/>
      <c r="CV49" s="716"/>
      <c r="CW49" s="716"/>
      <c r="CX49" s="716"/>
      <c r="CY49" s="747"/>
      <c r="CZ49" s="742">
        <v>100</v>
      </c>
      <c r="DA49" s="748"/>
      <c r="DB49" s="748"/>
      <c r="DC49" s="749"/>
      <c r="DD49" s="750">
        <v>8396527</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uMxCbk9SL7r5qc2zYrcZe3p6MG4VnsT1f9YVdhi1ZwBLCJn3W8b+g2rt1MUTacMbILUiaLpfmgUn+uymIzTBbQ==" saltValue="P3rf1v/Qyxfm5UsQTVt2v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367</v>
      </c>
      <c r="DK2" s="793"/>
      <c r="DL2" s="793"/>
      <c r="DM2" s="793"/>
      <c r="DN2" s="793"/>
      <c r="DO2" s="794"/>
      <c r="DP2" s="250"/>
      <c r="DQ2" s="792" t="s">
        <v>368</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369</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371</v>
      </c>
      <c r="B5" s="787"/>
      <c r="C5" s="787"/>
      <c r="D5" s="787"/>
      <c r="E5" s="787"/>
      <c r="F5" s="787"/>
      <c r="G5" s="787"/>
      <c r="H5" s="787"/>
      <c r="I5" s="787"/>
      <c r="J5" s="787"/>
      <c r="K5" s="787"/>
      <c r="L5" s="787"/>
      <c r="M5" s="787"/>
      <c r="N5" s="787"/>
      <c r="O5" s="787"/>
      <c r="P5" s="788"/>
      <c r="Q5" s="763" t="s">
        <v>372</v>
      </c>
      <c r="R5" s="764"/>
      <c r="S5" s="764"/>
      <c r="T5" s="764"/>
      <c r="U5" s="765"/>
      <c r="V5" s="763" t="s">
        <v>373</v>
      </c>
      <c r="W5" s="764"/>
      <c r="X5" s="764"/>
      <c r="Y5" s="764"/>
      <c r="Z5" s="765"/>
      <c r="AA5" s="763" t="s">
        <v>374</v>
      </c>
      <c r="AB5" s="764"/>
      <c r="AC5" s="764"/>
      <c r="AD5" s="764"/>
      <c r="AE5" s="764"/>
      <c r="AF5" s="796" t="s">
        <v>375</v>
      </c>
      <c r="AG5" s="764"/>
      <c r="AH5" s="764"/>
      <c r="AI5" s="764"/>
      <c r="AJ5" s="775"/>
      <c r="AK5" s="764" t="s">
        <v>376</v>
      </c>
      <c r="AL5" s="764"/>
      <c r="AM5" s="764"/>
      <c r="AN5" s="764"/>
      <c r="AO5" s="765"/>
      <c r="AP5" s="763" t="s">
        <v>377</v>
      </c>
      <c r="AQ5" s="764"/>
      <c r="AR5" s="764"/>
      <c r="AS5" s="764"/>
      <c r="AT5" s="765"/>
      <c r="AU5" s="763" t="s">
        <v>378</v>
      </c>
      <c r="AV5" s="764"/>
      <c r="AW5" s="764"/>
      <c r="AX5" s="764"/>
      <c r="AY5" s="775"/>
      <c r="AZ5" s="257"/>
      <c r="BA5" s="257"/>
      <c r="BB5" s="257"/>
      <c r="BC5" s="257"/>
      <c r="BD5" s="257"/>
      <c r="BE5" s="258"/>
      <c r="BF5" s="258"/>
      <c r="BG5" s="258"/>
      <c r="BH5" s="258"/>
      <c r="BI5" s="258"/>
      <c r="BJ5" s="258"/>
      <c r="BK5" s="258"/>
      <c r="BL5" s="258"/>
      <c r="BM5" s="258"/>
      <c r="BN5" s="258"/>
      <c r="BO5" s="258"/>
      <c r="BP5" s="258"/>
      <c r="BQ5" s="786" t="s">
        <v>379</v>
      </c>
      <c r="BR5" s="787"/>
      <c r="BS5" s="787"/>
      <c r="BT5" s="787"/>
      <c r="BU5" s="787"/>
      <c r="BV5" s="787"/>
      <c r="BW5" s="787"/>
      <c r="BX5" s="787"/>
      <c r="BY5" s="787"/>
      <c r="BZ5" s="787"/>
      <c r="CA5" s="787"/>
      <c r="CB5" s="787"/>
      <c r="CC5" s="787"/>
      <c r="CD5" s="787"/>
      <c r="CE5" s="787"/>
      <c r="CF5" s="787"/>
      <c r="CG5" s="788"/>
      <c r="CH5" s="763" t="s">
        <v>380</v>
      </c>
      <c r="CI5" s="764"/>
      <c r="CJ5" s="764"/>
      <c r="CK5" s="764"/>
      <c r="CL5" s="765"/>
      <c r="CM5" s="763" t="s">
        <v>381</v>
      </c>
      <c r="CN5" s="764"/>
      <c r="CO5" s="764"/>
      <c r="CP5" s="764"/>
      <c r="CQ5" s="765"/>
      <c r="CR5" s="763" t="s">
        <v>382</v>
      </c>
      <c r="CS5" s="764"/>
      <c r="CT5" s="764"/>
      <c r="CU5" s="764"/>
      <c r="CV5" s="765"/>
      <c r="CW5" s="763" t="s">
        <v>383</v>
      </c>
      <c r="CX5" s="764"/>
      <c r="CY5" s="764"/>
      <c r="CZ5" s="764"/>
      <c r="DA5" s="765"/>
      <c r="DB5" s="763" t="s">
        <v>384</v>
      </c>
      <c r="DC5" s="764"/>
      <c r="DD5" s="764"/>
      <c r="DE5" s="764"/>
      <c r="DF5" s="765"/>
      <c r="DG5" s="769" t="s">
        <v>385</v>
      </c>
      <c r="DH5" s="770"/>
      <c r="DI5" s="770"/>
      <c r="DJ5" s="770"/>
      <c r="DK5" s="771"/>
      <c r="DL5" s="769" t="s">
        <v>386</v>
      </c>
      <c r="DM5" s="770"/>
      <c r="DN5" s="770"/>
      <c r="DO5" s="770"/>
      <c r="DP5" s="771"/>
      <c r="DQ5" s="763" t="s">
        <v>387</v>
      </c>
      <c r="DR5" s="764"/>
      <c r="DS5" s="764"/>
      <c r="DT5" s="764"/>
      <c r="DU5" s="765"/>
      <c r="DV5" s="763" t="s">
        <v>378</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388</v>
      </c>
      <c r="C7" s="778"/>
      <c r="D7" s="778"/>
      <c r="E7" s="778"/>
      <c r="F7" s="778"/>
      <c r="G7" s="778"/>
      <c r="H7" s="778"/>
      <c r="I7" s="778"/>
      <c r="J7" s="778"/>
      <c r="K7" s="778"/>
      <c r="L7" s="778"/>
      <c r="M7" s="778"/>
      <c r="N7" s="778"/>
      <c r="O7" s="778"/>
      <c r="P7" s="779"/>
      <c r="Q7" s="780">
        <v>15161</v>
      </c>
      <c r="R7" s="781"/>
      <c r="S7" s="781"/>
      <c r="T7" s="781"/>
      <c r="U7" s="781"/>
      <c r="V7" s="781">
        <v>14860</v>
      </c>
      <c r="W7" s="781"/>
      <c r="X7" s="781"/>
      <c r="Y7" s="781"/>
      <c r="Z7" s="781"/>
      <c r="AA7" s="781">
        <v>301</v>
      </c>
      <c r="AB7" s="781"/>
      <c r="AC7" s="781"/>
      <c r="AD7" s="781"/>
      <c r="AE7" s="782"/>
      <c r="AF7" s="783">
        <v>263</v>
      </c>
      <c r="AG7" s="784"/>
      <c r="AH7" s="784"/>
      <c r="AI7" s="784"/>
      <c r="AJ7" s="785"/>
      <c r="AK7" s="820">
        <v>12</v>
      </c>
      <c r="AL7" s="821"/>
      <c r="AM7" s="821"/>
      <c r="AN7" s="821"/>
      <c r="AO7" s="821"/>
      <c r="AP7" s="821">
        <v>11205</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579</v>
      </c>
      <c r="BT7" s="825"/>
      <c r="BU7" s="825"/>
      <c r="BV7" s="825"/>
      <c r="BW7" s="825"/>
      <c r="BX7" s="825"/>
      <c r="BY7" s="825"/>
      <c r="BZ7" s="825"/>
      <c r="CA7" s="825"/>
      <c r="CB7" s="825"/>
      <c r="CC7" s="825"/>
      <c r="CD7" s="825"/>
      <c r="CE7" s="825"/>
      <c r="CF7" s="825"/>
      <c r="CG7" s="826"/>
      <c r="CH7" s="817">
        <v>0</v>
      </c>
      <c r="CI7" s="818"/>
      <c r="CJ7" s="818"/>
      <c r="CK7" s="818"/>
      <c r="CL7" s="819"/>
      <c r="CM7" s="817">
        <v>37</v>
      </c>
      <c r="CN7" s="818"/>
      <c r="CO7" s="818"/>
      <c r="CP7" s="818"/>
      <c r="CQ7" s="819"/>
      <c r="CR7" s="817">
        <v>2</v>
      </c>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580</v>
      </c>
      <c r="BT8" s="815"/>
      <c r="BU8" s="815"/>
      <c r="BV8" s="815"/>
      <c r="BW8" s="815"/>
      <c r="BX8" s="815"/>
      <c r="BY8" s="815"/>
      <c r="BZ8" s="815"/>
      <c r="CA8" s="815"/>
      <c r="CB8" s="815"/>
      <c r="CC8" s="815"/>
      <c r="CD8" s="815"/>
      <c r="CE8" s="815"/>
      <c r="CF8" s="815"/>
      <c r="CG8" s="816"/>
      <c r="CH8" s="827">
        <v>3</v>
      </c>
      <c r="CI8" s="828"/>
      <c r="CJ8" s="828"/>
      <c r="CK8" s="828"/>
      <c r="CL8" s="829"/>
      <c r="CM8" s="827">
        <v>35</v>
      </c>
      <c r="CN8" s="828"/>
      <c r="CO8" s="828"/>
      <c r="CP8" s="828"/>
      <c r="CQ8" s="829"/>
      <c r="CR8" s="827">
        <v>15</v>
      </c>
      <c r="CS8" s="828"/>
      <c r="CT8" s="828"/>
      <c r="CU8" s="828"/>
      <c r="CV8" s="829"/>
      <c r="CW8" s="827">
        <v>1</v>
      </c>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7"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7"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7"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7"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7"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7"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7"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7"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7"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7"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7"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7"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7"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7" customHeight="1" thickBot="1">
      <c r="A23" s="265" t="s">
        <v>390</v>
      </c>
      <c r="B23" s="836" t="s">
        <v>391</v>
      </c>
      <c r="C23" s="837"/>
      <c r="D23" s="837"/>
      <c r="E23" s="837"/>
      <c r="F23" s="837"/>
      <c r="G23" s="837"/>
      <c r="H23" s="837"/>
      <c r="I23" s="837"/>
      <c r="J23" s="837"/>
      <c r="K23" s="837"/>
      <c r="L23" s="837"/>
      <c r="M23" s="837"/>
      <c r="N23" s="837"/>
      <c r="O23" s="837"/>
      <c r="P23" s="838"/>
      <c r="Q23" s="839">
        <v>15161</v>
      </c>
      <c r="R23" s="840"/>
      <c r="S23" s="840"/>
      <c r="T23" s="840"/>
      <c r="U23" s="840"/>
      <c r="V23" s="840">
        <v>14860</v>
      </c>
      <c r="W23" s="840"/>
      <c r="X23" s="840"/>
      <c r="Y23" s="840"/>
      <c r="Z23" s="840"/>
      <c r="AA23" s="840">
        <v>301</v>
      </c>
      <c r="AB23" s="840"/>
      <c r="AC23" s="840"/>
      <c r="AD23" s="840"/>
      <c r="AE23" s="841"/>
      <c r="AF23" s="842">
        <v>263</v>
      </c>
      <c r="AG23" s="840"/>
      <c r="AH23" s="840"/>
      <c r="AI23" s="840"/>
      <c r="AJ23" s="843"/>
      <c r="AK23" s="844"/>
      <c r="AL23" s="845"/>
      <c r="AM23" s="845"/>
      <c r="AN23" s="845"/>
      <c r="AO23" s="845"/>
      <c r="AP23" s="840">
        <v>11205</v>
      </c>
      <c r="AQ23" s="840"/>
      <c r="AR23" s="840"/>
      <c r="AS23" s="840"/>
      <c r="AT23" s="840"/>
      <c r="AU23" s="846"/>
      <c r="AV23" s="846"/>
      <c r="AW23" s="846"/>
      <c r="AX23" s="846"/>
      <c r="AY23" s="847"/>
      <c r="AZ23" s="855" t="s">
        <v>138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392</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371</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58" t="s">
        <v>397</v>
      </c>
      <c r="AG26" s="859"/>
      <c r="AH26" s="859"/>
      <c r="AI26" s="859"/>
      <c r="AJ26" s="860"/>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378</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402</v>
      </c>
      <c r="C28" s="778"/>
      <c r="D28" s="778"/>
      <c r="E28" s="778"/>
      <c r="F28" s="778"/>
      <c r="G28" s="778"/>
      <c r="H28" s="778"/>
      <c r="I28" s="778"/>
      <c r="J28" s="778"/>
      <c r="K28" s="778"/>
      <c r="L28" s="778"/>
      <c r="M28" s="778"/>
      <c r="N28" s="778"/>
      <c r="O28" s="778"/>
      <c r="P28" s="779"/>
      <c r="Q28" s="868">
        <v>3802</v>
      </c>
      <c r="R28" s="869"/>
      <c r="S28" s="869"/>
      <c r="T28" s="869"/>
      <c r="U28" s="869"/>
      <c r="V28" s="869">
        <v>3780</v>
      </c>
      <c r="W28" s="869"/>
      <c r="X28" s="869"/>
      <c r="Y28" s="869"/>
      <c r="Z28" s="869"/>
      <c r="AA28" s="869">
        <v>22</v>
      </c>
      <c r="AB28" s="869"/>
      <c r="AC28" s="869"/>
      <c r="AD28" s="869"/>
      <c r="AE28" s="870"/>
      <c r="AF28" s="871">
        <v>22</v>
      </c>
      <c r="AG28" s="869"/>
      <c r="AH28" s="869"/>
      <c r="AI28" s="869"/>
      <c r="AJ28" s="872"/>
      <c r="AK28" s="873">
        <v>318</v>
      </c>
      <c r="AL28" s="864"/>
      <c r="AM28" s="864"/>
      <c r="AN28" s="864"/>
      <c r="AO28" s="864"/>
      <c r="AP28" s="864"/>
      <c r="AQ28" s="864"/>
      <c r="AR28" s="864"/>
      <c r="AS28" s="864"/>
      <c r="AT28" s="864"/>
      <c r="AU28" s="864"/>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403</v>
      </c>
      <c r="C29" s="802"/>
      <c r="D29" s="802"/>
      <c r="E29" s="802"/>
      <c r="F29" s="802"/>
      <c r="G29" s="802"/>
      <c r="H29" s="802"/>
      <c r="I29" s="802"/>
      <c r="J29" s="802"/>
      <c r="K29" s="802"/>
      <c r="L29" s="802"/>
      <c r="M29" s="802"/>
      <c r="N29" s="802"/>
      <c r="O29" s="802"/>
      <c r="P29" s="803"/>
      <c r="Q29" s="804">
        <v>419</v>
      </c>
      <c r="R29" s="805"/>
      <c r="S29" s="805"/>
      <c r="T29" s="805"/>
      <c r="U29" s="805"/>
      <c r="V29" s="805">
        <v>419</v>
      </c>
      <c r="W29" s="805"/>
      <c r="X29" s="805"/>
      <c r="Y29" s="805"/>
      <c r="Z29" s="805"/>
      <c r="AA29" s="805">
        <v>0</v>
      </c>
      <c r="AB29" s="805"/>
      <c r="AC29" s="805"/>
      <c r="AD29" s="805"/>
      <c r="AE29" s="806"/>
      <c r="AF29" s="807">
        <v>0</v>
      </c>
      <c r="AG29" s="808"/>
      <c r="AH29" s="808"/>
      <c r="AI29" s="808"/>
      <c r="AJ29" s="809"/>
      <c r="AK29" s="876">
        <v>140</v>
      </c>
      <c r="AL29" s="877"/>
      <c r="AM29" s="877"/>
      <c r="AN29" s="877"/>
      <c r="AO29" s="877"/>
      <c r="AP29" s="877"/>
      <c r="AQ29" s="877"/>
      <c r="AR29" s="877"/>
      <c r="AS29" s="877"/>
      <c r="AT29" s="877"/>
      <c r="AU29" s="877"/>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404</v>
      </c>
      <c r="C30" s="802"/>
      <c r="D30" s="802"/>
      <c r="E30" s="802"/>
      <c r="F30" s="802"/>
      <c r="G30" s="802"/>
      <c r="H30" s="802"/>
      <c r="I30" s="802"/>
      <c r="J30" s="802"/>
      <c r="K30" s="802"/>
      <c r="L30" s="802"/>
      <c r="M30" s="802"/>
      <c r="N30" s="802"/>
      <c r="O30" s="802"/>
      <c r="P30" s="803"/>
      <c r="Q30" s="804">
        <v>534</v>
      </c>
      <c r="R30" s="805"/>
      <c r="S30" s="805"/>
      <c r="T30" s="805"/>
      <c r="U30" s="805"/>
      <c r="V30" s="805">
        <v>416</v>
      </c>
      <c r="W30" s="805"/>
      <c r="X30" s="805"/>
      <c r="Y30" s="805"/>
      <c r="Z30" s="805"/>
      <c r="AA30" s="805">
        <v>118</v>
      </c>
      <c r="AB30" s="805"/>
      <c r="AC30" s="805"/>
      <c r="AD30" s="805"/>
      <c r="AE30" s="806"/>
      <c r="AF30" s="807">
        <v>708</v>
      </c>
      <c r="AG30" s="808"/>
      <c r="AH30" s="808"/>
      <c r="AI30" s="808"/>
      <c r="AJ30" s="809"/>
      <c r="AK30" s="876">
        <v>10</v>
      </c>
      <c r="AL30" s="877"/>
      <c r="AM30" s="877"/>
      <c r="AN30" s="877"/>
      <c r="AO30" s="877"/>
      <c r="AP30" s="877">
        <v>2256</v>
      </c>
      <c r="AQ30" s="877"/>
      <c r="AR30" s="877"/>
      <c r="AS30" s="877"/>
      <c r="AT30" s="877"/>
      <c r="AU30" s="877">
        <v>61</v>
      </c>
      <c r="AV30" s="877"/>
      <c r="AW30" s="877"/>
      <c r="AX30" s="877"/>
      <c r="AY30" s="877"/>
      <c r="AZ30" s="878"/>
      <c r="BA30" s="878"/>
      <c r="BB30" s="878"/>
      <c r="BC30" s="878"/>
      <c r="BD30" s="878"/>
      <c r="BE30" s="874" t="s">
        <v>405</v>
      </c>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406</v>
      </c>
      <c r="C31" s="802"/>
      <c r="D31" s="802"/>
      <c r="E31" s="802"/>
      <c r="F31" s="802"/>
      <c r="G31" s="802"/>
      <c r="H31" s="802"/>
      <c r="I31" s="802"/>
      <c r="J31" s="802"/>
      <c r="K31" s="802"/>
      <c r="L31" s="802"/>
      <c r="M31" s="802"/>
      <c r="N31" s="802"/>
      <c r="O31" s="802"/>
      <c r="P31" s="803"/>
      <c r="Q31" s="804">
        <v>1821</v>
      </c>
      <c r="R31" s="805"/>
      <c r="S31" s="805"/>
      <c r="T31" s="805"/>
      <c r="U31" s="805"/>
      <c r="V31" s="805">
        <v>1865</v>
      </c>
      <c r="W31" s="805"/>
      <c r="X31" s="805"/>
      <c r="Y31" s="805"/>
      <c r="Z31" s="805"/>
      <c r="AA31" s="805">
        <v>44</v>
      </c>
      <c r="AB31" s="805"/>
      <c r="AC31" s="805"/>
      <c r="AD31" s="805"/>
      <c r="AE31" s="806"/>
      <c r="AF31" s="807">
        <v>44</v>
      </c>
      <c r="AG31" s="808"/>
      <c r="AH31" s="808"/>
      <c r="AI31" s="808"/>
      <c r="AJ31" s="809"/>
      <c r="AK31" s="876">
        <v>585</v>
      </c>
      <c r="AL31" s="877"/>
      <c r="AM31" s="877"/>
      <c r="AN31" s="877"/>
      <c r="AO31" s="877"/>
      <c r="AP31" s="877">
        <v>4915</v>
      </c>
      <c r="AQ31" s="877"/>
      <c r="AR31" s="877"/>
      <c r="AS31" s="877"/>
      <c r="AT31" s="877"/>
      <c r="AU31" s="877">
        <v>4862</v>
      </c>
      <c r="AV31" s="877"/>
      <c r="AW31" s="877"/>
      <c r="AX31" s="877"/>
      <c r="AY31" s="877"/>
      <c r="AZ31" s="878"/>
      <c r="BA31" s="878"/>
      <c r="BB31" s="878"/>
      <c r="BC31" s="878"/>
      <c r="BD31" s="878"/>
      <c r="BE31" s="874" t="s">
        <v>407</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7" customHeight="1">
      <c r="A32" s="267">
        <v>5</v>
      </c>
      <c r="B32" s="801"/>
      <c r="C32" s="802"/>
      <c r="D32" s="802"/>
      <c r="E32" s="802"/>
      <c r="F32" s="802"/>
      <c r="G32" s="802"/>
      <c r="H32" s="802"/>
      <c r="I32" s="802"/>
      <c r="J32" s="802"/>
      <c r="K32" s="802"/>
      <c r="L32" s="802"/>
      <c r="M32" s="802"/>
      <c r="N32" s="802"/>
      <c r="O32" s="802"/>
      <c r="P32" s="803"/>
      <c r="Q32" s="804"/>
      <c r="R32" s="805"/>
      <c r="S32" s="805"/>
      <c r="T32" s="805"/>
      <c r="U32" s="805"/>
      <c r="V32" s="805"/>
      <c r="W32" s="805"/>
      <c r="X32" s="805"/>
      <c r="Y32" s="805"/>
      <c r="Z32" s="805"/>
      <c r="AA32" s="805"/>
      <c r="AB32" s="805"/>
      <c r="AC32" s="805"/>
      <c r="AD32" s="805"/>
      <c r="AE32" s="806"/>
      <c r="AF32" s="807"/>
      <c r="AG32" s="808"/>
      <c r="AH32" s="808"/>
      <c r="AI32" s="808"/>
      <c r="AJ32" s="809"/>
      <c r="AK32" s="876"/>
      <c r="AL32" s="877"/>
      <c r="AM32" s="877"/>
      <c r="AN32" s="877"/>
      <c r="AO32" s="877"/>
      <c r="AP32" s="877"/>
      <c r="AQ32" s="877"/>
      <c r="AR32" s="877"/>
      <c r="AS32" s="877"/>
      <c r="AT32" s="877"/>
      <c r="AU32" s="877"/>
      <c r="AV32" s="877"/>
      <c r="AW32" s="877"/>
      <c r="AX32" s="877"/>
      <c r="AY32" s="877"/>
      <c r="AZ32" s="878"/>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7" customHeight="1">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7" customHeight="1">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7" customHeight="1">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7"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7"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7"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7"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7"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7"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7"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7"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7"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7"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7"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7"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7"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7"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7"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7"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7"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7"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7"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7"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7"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7"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7"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7"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7"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7"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7"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408</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390</v>
      </c>
      <c r="B63" s="836" t="s">
        <v>409</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774</v>
      </c>
      <c r="AG63" s="888"/>
      <c r="AH63" s="888"/>
      <c r="AI63" s="888"/>
      <c r="AJ63" s="889"/>
      <c r="AK63" s="890"/>
      <c r="AL63" s="885"/>
      <c r="AM63" s="885"/>
      <c r="AN63" s="885"/>
      <c r="AO63" s="885"/>
      <c r="AP63" s="888">
        <v>7171</v>
      </c>
      <c r="AQ63" s="888"/>
      <c r="AR63" s="888"/>
      <c r="AS63" s="888"/>
      <c r="AT63" s="888"/>
      <c r="AU63" s="888">
        <v>4923</v>
      </c>
      <c r="AV63" s="888"/>
      <c r="AW63" s="888"/>
      <c r="AX63" s="888"/>
      <c r="AY63" s="888"/>
      <c r="AZ63" s="892"/>
      <c r="BA63" s="892"/>
      <c r="BB63" s="892"/>
      <c r="BC63" s="892"/>
      <c r="BD63" s="892"/>
      <c r="BE63" s="893"/>
      <c r="BF63" s="893"/>
      <c r="BG63" s="893"/>
      <c r="BH63" s="893"/>
      <c r="BI63" s="894"/>
      <c r="BJ63" s="895" t="s">
        <v>410</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412</v>
      </c>
      <c r="B66" s="787"/>
      <c r="C66" s="787"/>
      <c r="D66" s="787"/>
      <c r="E66" s="787"/>
      <c r="F66" s="787"/>
      <c r="G66" s="787"/>
      <c r="H66" s="787"/>
      <c r="I66" s="787"/>
      <c r="J66" s="787"/>
      <c r="K66" s="787"/>
      <c r="L66" s="787"/>
      <c r="M66" s="787"/>
      <c r="N66" s="787"/>
      <c r="O66" s="787"/>
      <c r="P66" s="788"/>
      <c r="Q66" s="763" t="s">
        <v>394</v>
      </c>
      <c r="R66" s="764"/>
      <c r="S66" s="764"/>
      <c r="T66" s="764"/>
      <c r="U66" s="765"/>
      <c r="V66" s="763" t="s">
        <v>413</v>
      </c>
      <c r="W66" s="764"/>
      <c r="X66" s="764"/>
      <c r="Y66" s="764"/>
      <c r="Z66" s="765"/>
      <c r="AA66" s="763" t="s">
        <v>396</v>
      </c>
      <c r="AB66" s="764"/>
      <c r="AC66" s="764"/>
      <c r="AD66" s="764"/>
      <c r="AE66" s="765"/>
      <c r="AF66" s="898" t="s">
        <v>414</v>
      </c>
      <c r="AG66" s="859"/>
      <c r="AH66" s="859"/>
      <c r="AI66" s="859"/>
      <c r="AJ66" s="899"/>
      <c r="AK66" s="763" t="s">
        <v>415</v>
      </c>
      <c r="AL66" s="787"/>
      <c r="AM66" s="787"/>
      <c r="AN66" s="787"/>
      <c r="AO66" s="788"/>
      <c r="AP66" s="763" t="s">
        <v>399</v>
      </c>
      <c r="AQ66" s="764"/>
      <c r="AR66" s="764"/>
      <c r="AS66" s="764"/>
      <c r="AT66" s="765"/>
      <c r="AU66" s="763" t="s">
        <v>416</v>
      </c>
      <c r="AV66" s="764"/>
      <c r="AW66" s="764"/>
      <c r="AX66" s="764"/>
      <c r="AY66" s="765"/>
      <c r="AZ66" s="763" t="s">
        <v>378</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573</v>
      </c>
      <c r="C68" s="916"/>
      <c r="D68" s="916"/>
      <c r="E68" s="916"/>
      <c r="F68" s="916"/>
      <c r="G68" s="916"/>
      <c r="H68" s="916"/>
      <c r="I68" s="916"/>
      <c r="J68" s="916"/>
      <c r="K68" s="916"/>
      <c r="L68" s="916"/>
      <c r="M68" s="916"/>
      <c r="N68" s="916"/>
      <c r="O68" s="916"/>
      <c r="P68" s="917"/>
      <c r="Q68" s="918">
        <v>385</v>
      </c>
      <c r="R68" s="912"/>
      <c r="S68" s="912"/>
      <c r="T68" s="912"/>
      <c r="U68" s="912"/>
      <c r="V68" s="912">
        <v>366</v>
      </c>
      <c r="W68" s="912"/>
      <c r="X68" s="912"/>
      <c r="Y68" s="912"/>
      <c r="Z68" s="912"/>
      <c r="AA68" s="912">
        <v>20</v>
      </c>
      <c r="AB68" s="912"/>
      <c r="AC68" s="912"/>
      <c r="AD68" s="912"/>
      <c r="AE68" s="912"/>
      <c r="AF68" s="912">
        <v>20</v>
      </c>
      <c r="AG68" s="912"/>
      <c r="AH68" s="912"/>
      <c r="AI68" s="912"/>
      <c r="AJ68" s="912"/>
      <c r="AK68" s="912">
        <v>24</v>
      </c>
      <c r="AL68" s="912"/>
      <c r="AM68" s="912"/>
      <c r="AN68" s="912"/>
      <c r="AO68" s="912"/>
      <c r="AP68" s="912">
        <v>319</v>
      </c>
      <c r="AQ68" s="912"/>
      <c r="AR68" s="912"/>
      <c r="AS68" s="912"/>
      <c r="AT68" s="912"/>
      <c r="AU68" s="912">
        <v>130</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574</v>
      </c>
      <c r="C69" s="920"/>
      <c r="D69" s="920"/>
      <c r="E69" s="920"/>
      <c r="F69" s="920"/>
      <c r="G69" s="920"/>
      <c r="H69" s="920"/>
      <c r="I69" s="920"/>
      <c r="J69" s="920"/>
      <c r="K69" s="920"/>
      <c r="L69" s="920"/>
      <c r="M69" s="920"/>
      <c r="N69" s="920"/>
      <c r="O69" s="920"/>
      <c r="P69" s="921"/>
      <c r="Q69" s="922">
        <v>20559</v>
      </c>
      <c r="R69" s="877"/>
      <c r="S69" s="877"/>
      <c r="T69" s="877"/>
      <c r="U69" s="877"/>
      <c r="V69" s="877">
        <v>20012</v>
      </c>
      <c r="W69" s="877"/>
      <c r="X69" s="877"/>
      <c r="Y69" s="877"/>
      <c r="Z69" s="877"/>
      <c r="AA69" s="877">
        <v>548</v>
      </c>
      <c r="AB69" s="877"/>
      <c r="AC69" s="877"/>
      <c r="AD69" s="877"/>
      <c r="AE69" s="877"/>
      <c r="AF69" s="877">
        <v>548</v>
      </c>
      <c r="AG69" s="877"/>
      <c r="AH69" s="877"/>
      <c r="AI69" s="877"/>
      <c r="AJ69" s="877"/>
      <c r="AK69" s="877">
        <v>2714</v>
      </c>
      <c r="AL69" s="877"/>
      <c r="AM69" s="877"/>
      <c r="AN69" s="877"/>
      <c r="AO69" s="877"/>
      <c r="AP69" s="877">
        <v>1205</v>
      </c>
      <c r="AQ69" s="877"/>
      <c r="AR69" s="877"/>
      <c r="AS69" s="877"/>
      <c r="AT69" s="877"/>
      <c r="AU69" s="877">
        <v>208</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575</v>
      </c>
      <c r="C70" s="920"/>
      <c r="D70" s="920"/>
      <c r="E70" s="920"/>
      <c r="F70" s="920"/>
      <c r="G70" s="920"/>
      <c r="H70" s="920"/>
      <c r="I70" s="920"/>
      <c r="J70" s="920"/>
      <c r="K70" s="920"/>
      <c r="L70" s="920"/>
      <c r="M70" s="920"/>
      <c r="N70" s="920"/>
      <c r="O70" s="920"/>
      <c r="P70" s="921"/>
      <c r="Q70" s="922">
        <v>131686</v>
      </c>
      <c r="R70" s="877"/>
      <c r="S70" s="877"/>
      <c r="T70" s="877"/>
      <c r="U70" s="877"/>
      <c r="V70" s="877">
        <v>129087</v>
      </c>
      <c r="W70" s="877"/>
      <c r="X70" s="877"/>
      <c r="Y70" s="877"/>
      <c r="Z70" s="877"/>
      <c r="AA70" s="877">
        <v>2599</v>
      </c>
      <c r="AB70" s="877"/>
      <c r="AC70" s="877"/>
      <c r="AD70" s="877"/>
      <c r="AE70" s="877"/>
      <c r="AF70" s="877">
        <v>2599</v>
      </c>
      <c r="AG70" s="877"/>
      <c r="AH70" s="877"/>
      <c r="AI70" s="877"/>
      <c r="AJ70" s="877"/>
      <c r="AK70" s="877">
        <v>1365</v>
      </c>
      <c r="AL70" s="877"/>
      <c r="AM70" s="877"/>
      <c r="AN70" s="877"/>
      <c r="AO70" s="877"/>
      <c r="AP70" s="877" t="s">
        <v>578</v>
      </c>
      <c r="AQ70" s="877"/>
      <c r="AR70" s="877"/>
      <c r="AS70" s="877"/>
      <c r="AT70" s="877"/>
      <c r="AU70" s="877" t="s">
        <v>578</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576</v>
      </c>
      <c r="C71" s="920"/>
      <c r="D71" s="920"/>
      <c r="E71" s="920"/>
      <c r="F71" s="920"/>
      <c r="G71" s="920"/>
      <c r="H71" s="920"/>
      <c r="I71" s="920"/>
      <c r="J71" s="920"/>
      <c r="K71" s="920"/>
      <c r="L71" s="920"/>
      <c r="M71" s="920"/>
      <c r="N71" s="920"/>
      <c r="O71" s="920"/>
      <c r="P71" s="921"/>
      <c r="Q71" s="922">
        <v>3417</v>
      </c>
      <c r="R71" s="877"/>
      <c r="S71" s="877"/>
      <c r="T71" s="877"/>
      <c r="U71" s="877"/>
      <c r="V71" s="877">
        <v>2988</v>
      </c>
      <c r="W71" s="877"/>
      <c r="X71" s="877"/>
      <c r="Y71" s="877"/>
      <c r="Z71" s="877"/>
      <c r="AA71" s="877">
        <v>428</v>
      </c>
      <c r="AB71" s="877"/>
      <c r="AC71" s="877"/>
      <c r="AD71" s="877"/>
      <c r="AE71" s="877"/>
      <c r="AF71" s="877">
        <v>428</v>
      </c>
      <c r="AG71" s="877"/>
      <c r="AH71" s="877"/>
      <c r="AI71" s="877"/>
      <c r="AJ71" s="877"/>
      <c r="AK71" s="877">
        <v>10</v>
      </c>
      <c r="AL71" s="877"/>
      <c r="AM71" s="877"/>
      <c r="AN71" s="877"/>
      <c r="AO71" s="877"/>
      <c r="AP71" s="877" t="s">
        <v>578</v>
      </c>
      <c r="AQ71" s="877"/>
      <c r="AR71" s="877"/>
      <c r="AS71" s="877"/>
      <c r="AT71" s="877"/>
      <c r="AU71" s="877" t="s">
        <v>578</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t="s">
        <v>577</v>
      </c>
      <c r="C72" s="920"/>
      <c r="D72" s="920"/>
      <c r="E72" s="920"/>
      <c r="F72" s="920"/>
      <c r="G72" s="920"/>
      <c r="H72" s="920"/>
      <c r="I72" s="920"/>
      <c r="J72" s="920"/>
      <c r="K72" s="920"/>
      <c r="L72" s="920"/>
      <c r="M72" s="920"/>
      <c r="N72" s="920"/>
      <c r="O72" s="920"/>
      <c r="P72" s="921"/>
      <c r="Q72" s="922">
        <v>2577</v>
      </c>
      <c r="R72" s="877"/>
      <c r="S72" s="877"/>
      <c r="T72" s="877"/>
      <c r="U72" s="877"/>
      <c r="V72" s="877">
        <v>2421</v>
      </c>
      <c r="W72" s="877"/>
      <c r="X72" s="877"/>
      <c r="Y72" s="877"/>
      <c r="Z72" s="877"/>
      <c r="AA72" s="877">
        <v>156</v>
      </c>
      <c r="AB72" s="877"/>
      <c r="AC72" s="877"/>
      <c r="AD72" s="877"/>
      <c r="AE72" s="877"/>
      <c r="AF72" s="877">
        <v>156</v>
      </c>
      <c r="AG72" s="877"/>
      <c r="AH72" s="877"/>
      <c r="AI72" s="877"/>
      <c r="AJ72" s="877"/>
      <c r="AK72" s="877">
        <v>0</v>
      </c>
      <c r="AL72" s="877"/>
      <c r="AM72" s="877"/>
      <c r="AN72" s="877"/>
      <c r="AO72" s="877"/>
      <c r="AP72" s="877">
        <v>8712</v>
      </c>
      <c r="AQ72" s="877"/>
      <c r="AR72" s="877"/>
      <c r="AS72" s="877"/>
      <c r="AT72" s="877"/>
      <c r="AU72" s="877">
        <v>1106</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7" customHeight="1">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7" customHeight="1">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7" customHeight="1">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7" customHeight="1">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7" customHeight="1">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7"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7"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7"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7"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7"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7"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7"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7"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7"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7"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7" customHeight="1" thickBot="1">
      <c r="A88" s="265" t="s">
        <v>390</v>
      </c>
      <c r="B88" s="836" t="s">
        <v>417</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3751</v>
      </c>
      <c r="AG88" s="888"/>
      <c r="AH88" s="888"/>
      <c r="AI88" s="888"/>
      <c r="AJ88" s="888"/>
      <c r="AK88" s="885"/>
      <c r="AL88" s="885"/>
      <c r="AM88" s="885"/>
      <c r="AN88" s="885"/>
      <c r="AO88" s="885"/>
      <c r="AP88" s="888">
        <v>10236</v>
      </c>
      <c r="AQ88" s="888"/>
      <c r="AR88" s="888"/>
      <c r="AS88" s="888"/>
      <c r="AT88" s="888"/>
      <c r="AU88" s="888">
        <v>1444</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7"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7"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7"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7"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7"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7"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7"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7"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7"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7"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7"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7"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7"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7"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6" t="s">
        <v>418</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17</v>
      </c>
      <c r="CS102" s="896"/>
      <c r="CT102" s="896"/>
      <c r="CU102" s="896"/>
      <c r="CV102" s="939"/>
      <c r="CW102" s="938">
        <v>1</v>
      </c>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419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423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425</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426</v>
      </c>
      <c r="AB109" s="941"/>
      <c r="AC109" s="941"/>
      <c r="AD109" s="941"/>
      <c r="AE109" s="942"/>
      <c r="AF109" s="940" t="s">
        <v>308</v>
      </c>
      <c r="AG109" s="941"/>
      <c r="AH109" s="941"/>
      <c r="AI109" s="941"/>
      <c r="AJ109" s="942"/>
      <c r="AK109" s="940" t="s">
        <v>307</v>
      </c>
      <c r="AL109" s="941"/>
      <c r="AM109" s="941"/>
      <c r="AN109" s="941"/>
      <c r="AO109" s="942"/>
      <c r="AP109" s="940" t="s">
        <v>427</v>
      </c>
      <c r="AQ109" s="941"/>
      <c r="AR109" s="941"/>
      <c r="AS109" s="941"/>
      <c r="AT109" s="943"/>
      <c r="AU109" s="960" t="s">
        <v>425</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426</v>
      </c>
      <c r="BR109" s="941"/>
      <c r="BS109" s="941"/>
      <c r="BT109" s="941"/>
      <c r="BU109" s="942"/>
      <c r="BV109" s="940" t="s">
        <v>308</v>
      </c>
      <c r="BW109" s="941"/>
      <c r="BX109" s="941"/>
      <c r="BY109" s="941"/>
      <c r="BZ109" s="942"/>
      <c r="CA109" s="940" t="s">
        <v>307</v>
      </c>
      <c r="CB109" s="941"/>
      <c r="CC109" s="941"/>
      <c r="CD109" s="941"/>
      <c r="CE109" s="942"/>
      <c r="CF109" s="961" t="s">
        <v>427</v>
      </c>
      <c r="CG109" s="961"/>
      <c r="CH109" s="961"/>
      <c r="CI109" s="961"/>
      <c r="CJ109" s="961"/>
      <c r="CK109" s="940" t="s">
        <v>428</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426</v>
      </c>
      <c r="DH109" s="941"/>
      <c r="DI109" s="941"/>
      <c r="DJ109" s="941"/>
      <c r="DK109" s="942"/>
      <c r="DL109" s="940" t="s">
        <v>308</v>
      </c>
      <c r="DM109" s="941"/>
      <c r="DN109" s="941"/>
      <c r="DO109" s="941"/>
      <c r="DP109" s="942"/>
      <c r="DQ109" s="940" t="s">
        <v>307</v>
      </c>
      <c r="DR109" s="941"/>
      <c r="DS109" s="941"/>
      <c r="DT109" s="941"/>
      <c r="DU109" s="942"/>
      <c r="DV109" s="940" t="s">
        <v>427</v>
      </c>
      <c r="DW109" s="941"/>
      <c r="DX109" s="941"/>
      <c r="DY109" s="941"/>
      <c r="DZ109" s="943"/>
    </row>
    <row r="110" spans="1:131" s="247" customFormat="1" ht="26.25" customHeight="1">
      <c r="A110" s="944" t="s">
        <v>429</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746693</v>
      </c>
      <c r="AB110" s="948"/>
      <c r="AC110" s="948"/>
      <c r="AD110" s="948"/>
      <c r="AE110" s="949"/>
      <c r="AF110" s="950">
        <v>776713</v>
      </c>
      <c r="AG110" s="948"/>
      <c r="AH110" s="948"/>
      <c r="AI110" s="948"/>
      <c r="AJ110" s="949"/>
      <c r="AK110" s="950">
        <v>894876</v>
      </c>
      <c r="AL110" s="948"/>
      <c r="AM110" s="948"/>
      <c r="AN110" s="948"/>
      <c r="AO110" s="949"/>
      <c r="AP110" s="951">
        <v>14.3</v>
      </c>
      <c r="AQ110" s="952"/>
      <c r="AR110" s="952"/>
      <c r="AS110" s="952"/>
      <c r="AT110" s="953"/>
      <c r="AU110" s="954" t="s">
        <v>73</v>
      </c>
      <c r="AV110" s="955"/>
      <c r="AW110" s="955"/>
      <c r="AX110" s="955"/>
      <c r="AY110" s="955"/>
      <c r="AZ110" s="996" t="s">
        <v>430</v>
      </c>
      <c r="BA110" s="945"/>
      <c r="BB110" s="945"/>
      <c r="BC110" s="945"/>
      <c r="BD110" s="945"/>
      <c r="BE110" s="945"/>
      <c r="BF110" s="945"/>
      <c r="BG110" s="945"/>
      <c r="BH110" s="945"/>
      <c r="BI110" s="945"/>
      <c r="BJ110" s="945"/>
      <c r="BK110" s="945"/>
      <c r="BL110" s="945"/>
      <c r="BM110" s="945"/>
      <c r="BN110" s="945"/>
      <c r="BO110" s="945"/>
      <c r="BP110" s="946"/>
      <c r="BQ110" s="982">
        <v>10789122</v>
      </c>
      <c r="BR110" s="983"/>
      <c r="BS110" s="983"/>
      <c r="BT110" s="983"/>
      <c r="BU110" s="983"/>
      <c r="BV110" s="983">
        <v>10922063</v>
      </c>
      <c r="BW110" s="983"/>
      <c r="BX110" s="983"/>
      <c r="BY110" s="983"/>
      <c r="BZ110" s="983"/>
      <c r="CA110" s="983">
        <v>11204896</v>
      </c>
      <c r="CB110" s="983"/>
      <c r="CC110" s="983"/>
      <c r="CD110" s="983"/>
      <c r="CE110" s="983"/>
      <c r="CF110" s="997">
        <v>179</v>
      </c>
      <c r="CG110" s="998"/>
      <c r="CH110" s="998"/>
      <c r="CI110" s="998"/>
      <c r="CJ110" s="998"/>
      <c r="CK110" s="999" t="s">
        <v>431</v>
      </c>
      <c r="CL110" s="1000"/>
      <c r="CM110" s="979" t="s">
        <v>432</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138</v>
      </c>
      <c r="DH110" s="983"/>
      <c r="DI110" s="983"/>
      <c r="DJ110" s="983"/>
      <c r="DK110" s="983"/>
      <c r="DL110" s="983">
        <v>482486</v>
      </c>
      <c r="DM110" s="983"/>
      <c r="DN110" s="983"/>
      <c r="DO110" s="983"/>
      <c r="DP110" s="983"/>
      <c r="DQ110" s="983">
        <v>467745</v>
      </c>
      <c r="DR110" s="983"/>
      <c r="DS110" s="983"/>
      <c r="DT110" s="983"/>
      <c r="DU110" s="983"/>
      <c r="DV110" s="984">
        <v>7.5</v>
      </c>
      <c r="DW110" s="984"/>
      <c r="DX110" s="984"/>
      <c r="DY110" s="984"/>
      <c r="DZ110" s="985"/>
    </row>
    <row r="111" spans="1:131" s="247" customFormat="1" ht="26.25" customHeight="1">
      <c r="A111" s="986" t="s">
        <v>433</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138</v>
      </c>
      <c r="AB111" s="990"/>
      <c r="AC111" s="990"/>
      <c r="AD111" s="990"/>
      <c r="AE111" s="991"/>
      <c r="AF111" s="992" t="s">
        <v>138</v>
      </c>
      <c r="AG111" s="990"/>
      <c r="AH111" s="990"/>
      <c r="AI111" s="990"/>
      <c r="AJ111" s="991"/>
      <c r="AK111" s="992" t="s">
        <v>138</v>
      </c>
      <c r="AL111" s="990"/>
      <c r="AM111" s="990"/>
      <c r="AN111" s="990"/>
      <c r="AO111" s="991"/>
      <c r="AP111" s="993" t="s">
        <v>138</v>
      </c>
      <c r="AQ111" s="994"/>
      <c r="AR111" s="994"/>
      <c r="AS111" s="994"/>
      <c r="AT111" s="995"/>
      <c r="AU111" s="956"/>
      <c r="AV111" s="957"/>
      <c r="AW111" s="957"/>
      <c r="AX111" s="957"/>
      <c r="AY111" s="957"/>
      <c r="AZ111" s="1005" t="s">
        <v>434</v>
      </c>
      <c r="BA111" s="1006"/>
      <c r="BB111" s="1006"/>
      <c r="BC111" s="1006"/>
      <c r="BD111" s="1006"/>
      <c r="BE111" s="1006"/>
      <c r="BF111" s="1006"/>
      <c r="BG111" s="1006"/>
      <c r="BH111" s="1006"/>
      <c r="BI111" s="1006"/>
      <c r="BJ111" s="1006"/>
      <c r="BK111" s="1006"/>
      <c r="BL111" s="1006"/>
      <c r="BM111" s="1006"/>
      <c r="BN111" s="1006"/>
      <c r="BO111" s="1006"/>
      <c r="BP111" s="1007"/>
      <c r="BQ111" s="975" t="s">
        <v>138</v>
      </c>
      <c r="BR111" s="976"/>
      <c r="BS111" s="976"/>
      <c r="BT111" s="976"/>
      <c r="BU111" s="976"/>
      <c r="BV111" s="976">
        <v>482486</v>
      </c>
      <c r="BW111" s="976"/>
      <c r="BX111" s="976"/>
      <c r="BY111" s="976"/>
      <c r="BZ111" s="976"/>
      <c r="CA111" s="976">
        <v>467745</v>
      </c>
      <c r="CB111" s="976"/>
      <c r="CC111" s="976"/>
      <c r="CD111" s="976"/>
      <c r="CE111" s="976"/>
      <c r="CF111" s="970">
        <v>7.5</v>
      </c>
      <c r="CG111" s="971"/>
      <c r="CH111" s="971"/>
      <c r="CI111" s="971"/>
      <c r="CJ111" s="971"/>
      <c r="CK111" s="1001"/>
      <c r="CL111" s="1002"/>
      <c r="CM111" s="972" t="s">
        <v>435</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138</v>
      </c>
      <c r="DH111" s="976"/>
      <c r="DI111" s="976"/>
      <c r="DJ111" s="976"/>
      <c r="DK111" s="976"/>
      <c r="DL111" s="976" t="s">
        <v>410</v>
      </c>
      <c r="DM111" s="976"/>
      <c r="DN111" s="976"/>
      <c r="DO111" s="976"/>
      <c r="DP111" s="976"/>
      <c r="DQ111" s="976" t="s">
        <v>410</v>
      </c>
      <c r="DR111" s="976"/>
      <c r="DS111" s="976"/>
      <c r="DT111" s="976"/>
      <c r="DU111" s="976"/>
      <c r="DV111" s="977" t="s">
        <v>410</v>
      </c>
      <c r="DW111" s="977"/>
      <c r="DX111" s="977"/>
      <c r="DY111" s="977"/>
      <c r="DZ111" s="978"/>
    </row>
    <row r="112" spans="1:131" s="247" customFormat="1" ht="26.25" customHeight="1">
      <c r="A112" s="1008" t="s">
        <v>436</v>
      </c>
      <c r="B112" s="1009"/>
      <c r="C112" s="1006" t="s">
        <v>437</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138</v>
      </c>
      <c r="AB112" s="1015"/>
      <c r="AC112" s="1015"/>
      <c r="AD112" s="1015"/>
      <c r="AE112" s="1016"/>
      <c r="AF112" s="1017" t="s">
        <v>138</v>
      </c>
      <c r="AG112" s="1015"/>
      <c r="AH112" s="1015"/>
      <c r="AI112" s="1015"/>
      <c r="AJ112" s="1016"/>
      <c r="AK112" s="1017" t="s">
        <v>138</v>
      </c>
      <c r="AL112" s="1015"/>
      <c r="AM112" s="1015"/>
      <c r="AN112" s="1015"/>
      <c r="AO112" s="1016"/>
      <c r="AP112" s="1018" t="s">
        <v>138</v>
      </c>
      <c r="AQ112" s="1019"/>
      <c r="AR112" s="1019"/>
      <c r="AS112" s="1019"/>
      <c r="AT112" s="1020"/>
      <c r="AU112" s="956"/>
      <c r="AV112" s="957"/>
      <c r="AW112" s="957"/>
      <c r="AX112" s="957"/>
      <c r="AY112" s="957"/>
      <c r="AZ112" s="1005" t="s">
        <v>438</v>
      </c>
      <c r="BA112" s="1006"/>
      <c r="BB112" s="1006"/>
      <c r="BC112" s="1006"/>
      <c r="BD112" s="1006"/>
      <c r="BE112" s="1006"/>
      <c r="BF112" s="1006"/>
      <c r="BG112" s="1006"/>
      <c r="BH112" s="1006"/>
      <c r="BI112" s="1006"/>
      <c r="BJ112" s="1006"/>
      <c r="BK112" s="1006"/>
      <c r="BL112" s="1006"/>
      <c r="BM112" s="1006"/>
      <c r="BN112" s="1006"/>
      <c r="BO112" s="1006"/>
      <c r="BP112" s="1007"/>
      <c r="BQ112" s="975">
        <v>5034928</v>
      </c>
      <c r="BR112" s="976"/>
      <c r="BS112" s="976"/>
      <c r="BT112" s="976"/>
      <c r="BU112" s="976"/>
      <c r="BV112" s="976">
        <v>5171508</v>
      </c>
      <c r="BW112" s="976"/>
      <c r="BX112" s="976"/>
      <c r="BY112" s="976"/>
      <c r="BZ112" s="976"/>
      <c r="CA112" s="976">
        <v>4923142</v>
      </c>
      <c r="CB112" s="976"/>
      <c r="CC112" s="976"/>
      <c r="CD112" s="976"/>
      <c r="CE112" s="976"/>
      <c r="CF112" s="970">
        <v>78.599999999999994</v>
      </c>
      <c r="CG112" s="971"/>
      <c r="CH112" s="971"/>
      <c r="CI112" s="971"/>
      <c r="CJ112" s="971"/>
      <c r="CK112" s="1001"/>
      <c r="CL112" s="1002"/>
      <c r="CM112" s="972" t="s">
        <v>439</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410</v>
      </c>
      <c r="DH112" s="976"/>
      <c r="DI112" s="976"/>
      <c r="DJ112" s="976"/>
      <c r="DK112" s="976"/>
      <c r="DL112" s="976" t="s">
        <v>440</v>
      </c>
      <c r="DM112" s="976"/>
      <c r="DN112" s="976"/>
      <c r="DO112" s="976"/>
      <c r="DP112" s="976"/>
      <c r="DQ112" s="976" t="s">
        <v>138</v>
      </c>
      <c r="DR112" s="976"/>
      <c r="DS112" s="976"/>
      <c r="DT112" s="976"/>
      <c r="DU112" s="976"/>
      <c r="DV112" s="977" t="s">
        <v>138</v>
      </c>
      <c r="DW112" s="977"/>
      <c r="DX112" s="977"/>
      <c r="DY112" s="977"/>
      <c r="DZ112" s="978"/>
    </row>
    <row r="113" spans="1:130" s="247" customFormat="1" ht="26.25" customHeight="1">
      <c r="A113" s="1010"/>
      <c r="B113" s="1011"/>
      <c r="C113" s="1006" t="s">
        <v>441</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466618</v>
      </c>
      <c r="AB113" s="990"/>
      <c r="AC113" s="990"/>
      <c r="AD113" s="990"/>
      <c r="AE113" s="991"/>
      <c r="AF113" s="992">
        <v>484102</v>
      </c>
      <c r="AG113" s="990"/>
      <c r="AH113" s="990"/>
      <c r="AI113" s="990"/>
      <c r="AJ113" s="991"/>
      <c r="AK113" s="992">
        <v>481553</v>
      </c>
      <c r="AL113" s="990"/>
      <c r="AM113" s="990"/>
      <c r="AN113" s="990"/>
      <c r="AO113" s="991"/>
      <c r="AP113" s="993">
        <v>7.7</v>
      </c>
      <c r="AQ113" s="994"/>
      <c r="AR113" s="994"/>
      <c r="AS113" s="994"/>
      <c r="AT113" s="995"/>
      <c r="AU113" s="956"/>
      <c r="AV113" s="957"/>
      <c r="AW113" s="957"/>
      <c r="AX113" s="957"/>
      <c r="AY113" s="957"/>
      <c r="AZ113" s="1005" t="s">
        <v>442</v>
      </c>
      <c r="BA113" s="1006"/>
      <c r="BB113" s="1006"/>
      <c r="BC113" s="1006"/>
      <c r="BD113" s="1006"/>
      <c r="BE113" s="1006"/>
      <c r="BF113" s="1006"/>
      <c r="BG113" s="1006"/>
      <c r="BH113" s="1006"/>
      <c r="BI113" s="1006"/>
      <c r="BJ113" s="1006"/>
      <c r="BK113" s="1006"/>
      <c r="BL113" s="1006"/>
      <c r="BM113" s="1006"/>
      <c r="BN113" s="1006"/>
      <c r="BO113" s="1006"/>
      <c r="BP113" s="1007"/>
      <c r="BQ113" s="975">
        <v>1643494</v>
      </c>
      <c r="BR113" s="976"/>
      <c r="BS113" s="976"/>
      <c r="BT113" s="976"/>
      <c r="BU113" s="976"/>
      <c r="BV113" s="976">
        <v>1592328</v>
      </c>
      <c r="BW113" s="976"/>
      <c r="BX113" s="976"/>
      <c r="BY113" s="976"/>
      <c r="BZ113" s="976"/>
      <c r="CA113" s="976">
        <v>1445112</v>
      </c>
      <c r="CB113" s="976"/>
      <c r="CC113" s="976"/>
      <c r="CD113" s="976"/>
      <c r="CE113" s="976"/>
      <c r="CF113" s="970">
        <v>23.1</v>
      </c>
      <c r="CG113" s="971"/>
      <c r="CH113" s="971"/>
      <c r="CI113" s="971"/>
      <c r="CJ113" s="971"/>
      <c r="CK113" s="1001"/>
      <c r="CL113" s="1002"/>
      <c r="CM113" s="972" t="s">
        <v>443</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410</v>
      </c>
      <c r="DH113" s="1015"/>
      <c r="DI113" s="1015"/>
      <c r="DJ113" s="1015"/>
      <c r="DK113" s="1016"/>
      <c r="DL113" s="1017" t="s">
        <v>138</v>
      </c>
      <c r="DM113" s="1015"/>
      <c r="DN113" s="1015"/>
      <c r="DO113" s="1015"/>
      <c r="DP113" s="1016"/>
      <c r="DQ113" s="1017" t="s">
        <v>138</v>
      </c>
      <c r="DR113" s="1015"/>
      <c r="DS113" s="1015"/>
      <c r="DT113" s="1015"/>
      <c r="DU113" s="1016"/>
      <c r="DV113" s="1018" t="s">
        <v>410</v>
      </c>
      <c r="DW113" s="1019"/>
      <c r="DX113" s="1019"/>
      <c r="DY113" s="1019"/>
      <c r="DZ113" s="1020"/>
    </row>
    <row r="114" spans="1:130" s="247" customFormat="1" ht="26.25" customHeight="1">
      <c r="A114" s="1010"/>
      <c r="B114" s="1011"/>
      <c r="C114" s="1006" t="s">
        <v>444</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55666</v>
      </c>
      <c r="AB114" s="1015"/>
      <c r="AC114" s="1015"/>
      <c r="AD114" s="1015"/>
      <c r="AE114" s="1016"/>
      <c r="AF114" s="1017">
        <v>111914</v>
      </c>
      <c r="AG114" s="1015"/>
      <c r="AH114" s="1015"/>
      <c r="AI114" s="1015"/>
      <c r="AJ114" s="1016"/>
      <c r="AK114" s="1017">
        <v>116206</v>
      </c>
      <c r="AL114" s="1015"/>
      <c r="AM114" s="1015"/>
      <c r="AN114" s="1015"/>
      <c r="AO114" s="1016"/>
      <c r="AP114" s="1018">
        <v>1.9</v>
      </c>
      <c r="AQ114" s="1019"/>
      <c r="AR114" s="1019"/>
      <c r="AS114" s="1019"/>
      <c r="AT114" s="1020"/>
      <c r="AU114" s="956"/>
      <c r="AV114" s="957"/>
      <c r="AW114" s="957"/>
      <c r="AX114" s="957"/>
      <c r="AY114" s="957"/>
      <c r="AZ114" s="1005" t="s">
        <v>445</v>
      </c>
      <c r="BA114" s="1006"/>
      <c r="BB114" s="1006"/>
      <c r="BC114" s="1006"/>
      <c r="BD114" s="1006"/>
      <c r="BE114" s="1006"/>
      <c r="BF114" s="1006"/>
      <c r="BG114" s="1006"/>
      <c r="BH114" s="1006"/>
      <c r="BI114" s="1006"/>
      <c r="BJ114" s="1006"/>
      <c r="BK114" s="1006"/>
      <c r="BL114" s="1006"/>
      <c r="BM114" s="1006"/>
      <c r="BN114" s="1006"/>
      <c r="BO114" s="1006"/>
      <c r="BP114" s="1007"/>
      <c r="BQ114" s="975">
        <v>1897945</v>
      </c>
      <c r="BR114" s="976"/>
      <c r="BS114" s="976"/>
      <c r="BT114" s="976"/>
      <c r="BU114" s="976"/>
      <c r="BV114" s="976">
        <v>1852866</v>
      </c>
      <c r="BW114" s="976"/>
      <c r="BX114" s="976"/>
      <c r="BY114" s="976"/>
      <c r="BZ114" s="976"/>
      <c r="CA114" s="976">
        <v>1896942</v>
      </c>
      <c r="CB114" s="976"/>
      <c r="CC114" s="976"/>
      <c r="CD114" s="976"/>
      <c r="CE114" s="976"/>
      <c r="CF114" s="970">
        <v>30.3</v>
      </c>
      <c r="CG114" s="971"/>
      <c r="CH114" s="971"/>
      <c r="CI114" s="971"/>
      <c r="CJ114" s="971"/>
      <c r="CK114" s="1001"/>
      <c r="CL114" s="1002"/>
      <c r="CM114" s="972" t="s">
        <v>446</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440</v>
      </c>
      <c r="DH114" s="1015"/>
      <c r="DI114" s="1015"/>
      <c r="DJ114" s="1015"/>
      <c r="DK114" s="1016"/>
      <c r="DL114" s="1017" t="s">
        <v>138</v>
      </c>
      <c r="DM114" s="1015"/>
      <c r="DN114" s="1015"/>
      <c r="DO114" s="1015"/>
      <c r="DP114" s="1016"/>
      <c r="DQ114" s="1017" t="s">
        <v>440</v>
      </c>
      <c r="DR114" s="1015"/>
      <c r="DS114" s="1015"/>
      <c r="DT114" s="1015"/>
      <c r="DU114" s="1016"/>
      <c r="DV114" s="1018" t="s">
        <v>410</v>
      </c>
      <c r="DW114" s="1019"/>
      <c r="DX114" s="1019"/>
      <c r="DY114" s="1019"/>
      <c r="DZ114" s="1020"/>
    </row>
    <row r="115" spans="1:130" s="247" customFormat="1" ht="26.25" customHeight="1">
      <c r="A115" s="1010"/>
      <c r="B115" s="1011"/>
      <c r="C115" s="1006" t="s">
        <v>447</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98</v>
      </c>
      <c r="AB115" s="990"/>
      <c r="AC115" s="990"/>
      <c r="AD115" s="990"/>
      <c r="AE115" s="991"/>
      <c r="AF115" s="992">
        <v>29</v>
      </c>
      <c r="AG115" s="990"/>
      <c r="AH115" s="990"/>
      <c r="AI115" s="990"/>
      <c r="AJ115" s="991"/>
      <c r="AK115" s="992">
        <v>22</v>
      </c>
      <c r="AL115" s="990"/>
      <c r="AM115" s="990"/>
      <c r="AN115" s="990"/>
      <c r="AO115" s="991"/>
      <c r="AP115" s="993">
        <v>0</v>
      </c>
      <c r="AQ115" s="994"/>
      <c r="AR115" s="994"/>
      <c r="AS115" s="994"/>
      <c r="AT115" s="995"/>
      <c r="AU115" s="956"/>
      <c r="AV115" s="957"/>
      <c r="AW115" s="957"/>
      <c r="AX115" s="957"/>
      <c r="AY115" s="957"/>
      <c r="AZ115" s="1005" t="s">
        <v>448</v>
      </c>
      <c r="BA115" s="1006"/>
      <c r="BB115" s="1006"/>
      <c r="BC115" s="1006"/>
      <c r="BD115" s="1006"/>
      <c r="BE115" s="1006"/>
      <c r="BF115" s="1006"/>
      <c r="BG115" s="1006"/>
      <c r="BH115" s="1006"/>
      <c r="BI115" s="1006"/>
      <c r="BJ115" s="1006"/>
      <c r="BK115" s="1006"/>
      <c r="BL115" s="1006"/>
      <c r="BM115" s="1006"/>
      <c r="BN115" s="1006"/>
      <c r="BO115" s="1006"/>
      <c r="BP115" s="1007"/>
      <c r="BQ115" s="975" t="s">
        <v>410</v>
      </c>
      <c r="BR115" s="976"/>
      <c r="BS115" s="976"/>
      <c r="BT115" s="976"/>
      <c r="BU115" s="976"/>
      <c r="BV115" s="976" t="s">
        <v>410</v>
      </c>
      <c r="BW115" s="976"/>
      <c r="BX115" s="976"/>
      <c r="BY115" s="976"/>
      <c r="BZ115" s="976"/>
      <c r="CA115" s="976" t="s">
        <v>138</v>
      </c>
      <c r="CB115" s="976"/>
      <c r="CC115" s="976"/>
      <c r="CD115" s="976"/>
      <c r="CE115" s="976"/>
      <c r="CF115" s="970" t="s">
        <v>138</v>
      </c>
      <c r="CG115" s="971"/>
      <c r="CH115" s="971"/>
      <c r="CI115" s="971"/>
      <c r="CJ115" s="971"/>
      <c r="CK115" s="1001"/>
      <c r="CL115" s="1002"/>
      <c r="CM115" s="1005" t="s">
        <v>449</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138</v>
      </c>
      <c r="DH115" s="1015"/>
      <c r="DI115" s="1015"/>
      <c r="DJ115" s="1015"/>
      <c r="DK115" s="1016"/>
      <c r="DL115" s="1017" t="s">
        <v>138</v>
      </c>
      <c r="DM115" s="1015"/>
      <c r="DN115" s="1015"/>
      <c r="DO115" s="1015"/>
      <c r="DP115" s="1016"/>
      <c r="DQ115" s="1017" t="s">
        <v>138</v>
      </c>
      <c r="DR115" s="1015"/>
      <c r="DS115" s="1015"/>
      <c r="DT115" s="1015"/>
      <c r="DU115" s="1016"/>
      <c r="DV115" s="1018" t="s">
        <v>138</v>
      </c>
      <c r="DW115" s="1019"/>
      <c r="DX115" s="1019"/>
      <c r="DY115" s="1019"/>
      <c r="DZ115" s="1020"/>
    </row>
    <row r="116" spans="1:130" s="247" customFormat="1" ht="26.25" customHeight="1">
      <c r="A116" s="1012"/>
      <c r="B116" s="1013"/>
      <c r="C116" s="1021" t="s">
        <v>450</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32</v>
      </c>
      <c r="AB116" s="1015"/>
      <c r="AC116" s="1015"/>
      <c r="AD116" s="1015"/>
      <c r="AE116" s="1016"/>
      <c r="AF116" s="1017">
        <v>32</v>
      </c>
      <c r="AG116" s="1015"/>
      <c r="AH116" s="1015"/>
      <c r="AI116" s="1015"/>
      <c r="AJ116" s="1016"/>
      <c r="AK116" s="1017">
        <v>32</v>
      </c>
      <c r="AL116" s="1015"/>
      <c r="AM116" s="1015"/>
      <c r="AN116" s="1015"/>
      <c r="AO116" s="1016"/>
      <c r="AP116" s="1018">
        <v>0</v>
      </c>
      <c r="AQ116" s="1019"/>
      <c r="AR116" s="1019"/>
      <c r="AS116" s="1019"/>
      <c r="AT116" s="1020"/>
      <c r="AU116" s="956"/>
      <c r="AV116" s="957"/>
      <c r="AW116" s="957"/>
      <c r="AX116" s="957"/>
      <c r="AY116" s="957"/>
      <c r="AZ116" s="1023" t="s">
        <v>451</v>
      </c>
      <c r="BA116" s="1024"/>
      <c r="BB116" s="1024"/>
      <c r="BC116" s="1024"/>
      <c r="BD116" s="1024"/>
      <c r="BE116" s="1024"/>
      <c r="BF116" s="1024"/>
      <c r="BG116" s="1024"/>
      <c r="BH116" s="1024"/>
      <c r="BI116" s="1024"/>
      <c r="BJ116" s="1024"/>
      <c r="BK116" s="1024"/>
      <c r="BL116" s="1024"/>
      <c r="BM116" s="1024"/>
      <c r="BN116" s="1024"/>
      <c r="BO116" s="1024"/>
      <c r="BP116" s="1025"/>
      <c r="BQ116" s="975" t="s">
        <v>138</v>
      </c>
      <c r="BR116" s="976"/>
      <c r="BS116" s="976"/>
      <c r="BT116" s="976"/>
      <c r="BU116" s="976"/>
      <c r="BV116" s="976" t="s">
        <v>138</v>
      </c>
      <c r="BW116" s="976"/>
      <c r="BX116" s="976"/>
      <c r="BY116" s="976"/>
      <c r="BZ116" s="976"/>
      <c r="CA116" s="976" t="s">
        <v>138</v>
      </c>
      <c r="CB116" s="976"/>
      <c r="CC116" s="976"/>
      <c r="CD116" s="976"/>
      <c r="CE116" s="976"/>
      <c r="CF116" s="970" t="s">
        <v>410</v>
      </c>
      <c r="CG116" s="971"/>
      <c r="CH116" s="971"/>
      <c r="CI116" s="971"/>
      <c r="CJ116" s="971"/>
      <c r="CK116" s="1001"/>
      <c r="CL116" s="1002"/>
      <c r="CM116" s="972" t="s">
        <v>452</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138</v>
      </c>
      <c r="DH116" s="1015"/>
      <c r="DI116" s="1015"/>
      <c r="DJ116" s="1015"/>
      <c r="DK116" s="1016"/>
      <c r="DL116" s="1017" t="s">
        <v>138</v>
      </c>
      <c r="DM116" s="1015"/>
      <c r="DN116" s="1015"/>
      <c r="DO116" s="1015"/>
      <c r="DP116" s="1016"/>
      <c r="DQ116" s="1017" t="s">
        <v>440</v>
      </c>
      <c r="DR116" s="1015"/>
      <c r="DS116" s="1015"/>
      <c r="DT116" s="1015"/>
      <c r="DU116" s="1016"/>
      <c r="DV116" s="1018" t="s">
        <v>453</v>
      </c>
      <c r="DW116" s="1019"/>
      <c r="DX116" s="1019"/>
      <c r="DY116" s="1019"/>
      <c r="DZ116" s="1020"/>
    </row>
    <row r="117" spans="1:130" s="247" customFormat="1" ht="26.25" customHeight="1">
      <c r="A117" s="960" t="s">
        <v>187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454</v>
      </c>
      <c r="Z117" s="942"/>
      <c r="AA117" s="1032">
        <v>1269107</v>
      </c>
      <c r="AB117" s="1033"/>
      <c r="AC117" s="1033"/>
      <c r="AD117" s="1033"/>
      <c r="AE117" s="1034"/>
      <c r="AF117" s="1035">
        <v>1372790</v>
      </c>
      <c r="AG117" s="1033"/>
      <c r="AH117" s="1033"/>
      <c r="AI117" s="1033"/>
      <c r="AJ117" s="1034"/>
      <c r="AK117" s="1035">
        <v>1492689</v>
      </c>
      <c r="AL117" s="1033"/>
      <c r="AM117" s="1033"/>
      <c r="AN117" s="1033"/>
      <c r="AO117" s="1034"/>
      <c r="AP117" s="1036"/>
      <c r="AQ117" s="1037"/>
      <c r="AR117" s="1037"/>
      <c r="AS117" s="1037"/>
      <c r="AT117" s="1038"/>
      <c r="AU117" s="956"/>
      <c r="AV117" s="957"/>
      <c r="AW117" s="957"/>
      <c r="AX117" s="957"/>
      <c r="AY117" s="957"/>
      <c r="AZ117" s="1023" t="s">
        <v>455</v>
      </c>
      <c r="BA117" s="1024"/>
      <c r="BB117" s="1024"/>
      <c r="BC117" s="1024"/>
      <c r="BD117" s="1024"/>
      <c r="BE117" s="1024"/>
      <c r="BF117" s="1024"/>
      <c r="BG117" s="1024"/>
      <c r="BH117" s="1024"/>
      <c r="BI117" s="1024"/>
      <c r="BJ117" s="1024"/>
      <c r="BK117" s="1024"/>
      <c r="BL117" s="1024"/>
      <c r="BM117" s="1024"/>
      <c r="BN117" s="1024"/>
      <c r="BO117" s="1024"/>
      <c r="BP117" s="1025"/>
      <c r="BQ117" s="975" t="s">
        <v>138</v>
      </c>
      <c r="BR117" s="976"/>
      <c r="BS117" s="976"/>
      <c r="BT117" s="976"/>
      <c r="BU117" s="976"/>
      <c r="BV117" s="976" t="s">
        <v>138</v>
      </c>
      <c r="BW117" s="976"/>
      <c r="BX117" s="976"/>
      <c r="BY117" s="976"/>
      <c r="BZ117" s="976"/>
      <c r="CA117" s="976" t="s">
        <v>138</v>
      </c>
      <c r="CB117" s="976"/>
      <c r="CC117" s="976"/>
      <c r="CD117" s="976"/>
      <c r="CE117" s="976"/>
      <c r="CF117" s="970" t="s">
        <v>138</v>
      </c>
      <c r="CG117" s="971"/>
      <c r="CH117" s="971"/>
      <c r="CI117" s="971"/>
      <c r="CJ117" s="971"/>
      <c r="CK117" s="1001"/>
      <c r="CL117" s="1002"/>
      <c r="CM117" s="972" t="s">
        <v>456</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138</v>
      </c>
      <c r="DH117" s="1015"/>
      <c r="DI117" s="1015"/>
      <c r="DJ117" s="1015"/>
      <c r="DK117" s="1016"/>
      <c r="DL117" s="1017" t="s">
        <v>138</v>
      </c>
      <c r="DM117" s="1015"/>
      <c r="DN117" s="1015"/>
      <c r="DO117" s="1015"/>
      <c r="DP117" s="1016"/>
      <c r="DQ117" s="1017" t="s">
        <v>138</v>
      </c>
      <c r="DR117" s="1015"/>
      <c r="DS117" s="1015"/>
      <c r="DT117" s="1015"/>
      <c r="DU117" s="1016"/>
      <c r="DV117" s="1018" t="s">
        <v>138</v>
      </c>
      <c r="DW117" s="1019"/>
      <c r="DX117" s="1019"/>
      <c r="DY117" s="1019"/>
      <c r="DZ117" s="1020"/>
    </row>
    <row r="118" spans="1:130" s="247" customFormat="1" ht="26.25" customHeight="1">
      <c r="A118" s="960" t="s">
        <v>428</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426</v>
      </c>
      <c r="AB118" s="941"/>
      <c r="AC118" s="941"/>
      <c r="AD118" s="941"/>
      <c r="AE118" s="942"/>
      <c r="AF118" s="940" t="s">
        <v>308</v>
      </c>
      <c r="AG118" s="941"/>
      <c r="AH118" s="941"/>
      <c r="AI118" s="941"/>
      <c r="AJ118" s="942"/>
      <c r="AK118" s="940" t="s">
        <v>307</v>
      </c>
      <c r="AL118" s="941"/>
      <c r="AM118" s="941"/>
      <c r="AN118" s="941"/>
      <c r="AO118" s="942"/>
      <c r="AP118" s="1027" t="s">
        <v>427</v>
      </c>
      <c r="AQ118" s="1028"/>
      <c r="AR118" s="1028"/>
      <c r="AS118" s="1028"/>
      <c r="AT118" s="1029"/>
      <c r="AU118" s="956"/>
      <c r="AV118" s="957"/>
      <c r="AW118" s="957"/>
      <c r="AX118" s="957"/>
      <c r="AY118" s="957"/>
      <c r="AZ118" s="1030" t="s">
        <v>457</v>
      </c>
      <c r="BA118" s="1021"/>
      <c r="BB118" s="1021"/>
      <c r="BC118" s="1021"/>
      <c r="BD118" s="1021"/>
      <c r="BE118" s="1021"/>
      <c r="BF118" s="1021"/>
      <c r="BG118" s="1021"/>
      <c r="BH118" s="1021"/>
      <c r="BI118" s="1021"/>
      <c r="BJ118" s="1021"/>
      <c r="BK118" s="1021"/>
      <c r="BL118" s="1021"/>
      <c r="BM118" s="1021"/>
      <c r="BN118" s="1021"/>
      <c r="BO118" s="1021"/>
      <c r="BP118" s="1022"/>
      <c r="BQ118" s="1053" t="s">
        <v>458</v>
      </c>
      <c r="BR118" s="1054"/>
      <c r="BS118" s="1054"/>
      <c r="BT118" s="1054"/>
      <c r="BU118" s="1054"/>
      <c r="BV118" s="1054" t="s">
        <v>138</v>
      </c>
      <c r="BW118" s="1054"/>
      <c r="BX118" s="1054"/>
      <c r="BY118" s="1054"/>
      <c r="BZ118" s="1054"/>
      <c r="CA118" s="1054" t="s">
        <v>138</v>
      </c>
      <c r="CB118" s="1054"/>
      <c r="CC118" s="1054"/>
      <c r="CD118" s="1054"/>
      <c r="CE118" s="1054"/>
      <c r="CF118" s="970" t="s">
        <v>138</v>
      </c>
      <c r="CG118" s="971"/>
      <c r="CH118" s="971"/>
      <c r="CI118" s="971"/>
      <c r="CJ118" s="971"/>
      <c r="CK118" s="1001"/>
      <c r="CL118" s="1002"/>
      <c r="CM118" s="972" t="s">
        <v>459</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458</v>
      </c>
      <c r="DH118" s="1015"/>
      <c r="DI118" s="1015"/>
      <c r="DJ118" s="1015"/>
      <c r="DK118" s="1016"/>
      <c r="DL118" s="1017" t="s">
        <v>138</v>
      </c>
      <c r="DM118" s="1015"/>
      <c r="DN118" s="1015"/>
      <c r="DO118" s="1015"/>
      <c r="DP118" s="1016"/>
      <c r="DQ118" s="1017" t="s">
        <v>138</v>
      </c>
      <c r="DR118" s="1015"/>
      <c r="DS118" s="1015"/>
      <c r="DT118" s="1015"/>
      <c r="DU118" s="1016"/>
      <c r="DV118" s="1018" t="s">
        <v>138</v>
      </c>
      <c r="DW118" s="1019"/>
      <c r="DX118" s="1019"/>
      <c r="DY118" s="1019"/>
      <c r="DZ118" s="1020"/>
    </row>
    <row r="119" spans="1:130" s="247" customFormat="1" ht="26.25" customHeight="1">
      <c r="A119" s="1114" t="s">
        <v>431</v>
      </c>
      <c r="B119" s="1000"/>
      <c r="C119" s="979" t="s">
        <v>432</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138</v>
      </c>
      <c r="AB119" s="948"/>
      <c r="AC119" s="948"/>
      <c r="AD119" s="948"/>
      <c r="AE119" s="949"/>
      <c r="AF119" s="950" t="s">
        <v>138</v>
      </c>
      <c r="AG119" s="948"/>
      <c r="AH119" s="948"/>
      <c r="AI119" s="948"/>
      <c r="AJ119" s="949"/>
      <c r="AK119" s="950" t="s">
        <v>138</v>
      </c>
      <c r="AL119" s="948"/>
      <c r="AM119" s="948"/>
      <c r="AN119" s="948"/>
      <c r="AO119" s="949"/>
      <c r="AP119" s="951" t="s">
        <v>138</v>
      </c>
      <c r="AQ119" s="952"/>
      <c r="AR119" s="952"/>
      <c r="AS119" s="952"/>
      <c r="AT119" s="953"/>
      <c r="AU119" s="958"/>
      <c r="AV119" s="959"/>
      <c r="AW119" s="959"/>
      <c r="AX119" s="959"/>
      <c r="AY119" s="959"/>
      <c r="AZ119" s="278" t="s">
        <v>187</v>
      </c>
      <c r="BA119" s="278"/>
      <c r="BB119" s="278"/>
      <c r="BC119" s="278"/>
      <c r="BD119" s="278"/>
      <c r="BE119" s="278"/>
      <c r="BF119" s="278"/>
      <c r="BG119" s="278"/>
      <c r="BH119" s="278"/>
      <c r="BI119" s="278"/>
      <c r="BJ119" s="278"/>
      <c r="BK119" s="278"/>
      <c r="BL119" s="278"/>
      <c r="BM119" s="278"/>
      <c r="BN119" s="278"/>
      <c r="BO119" s="1031" t="s">
        <v>460</v>
      </c>
      <c r="BP119" s="1062"/>
      <c r="BQ119" s="1053">
        <v>19365489</v>
      </c>
      <c r="BR119" s="1054"/>
      <c r="BS119" s="1054"/>
      <c r="BT119" s="1054"/>
      <c r="BU119" s="1054"/>
      <c r="BV119" s="1054">
        <v>20021251</v>
      </c>
      <c r="BW119" s="1054"/>
      <c r="BX119" s="1054"/>
      <c r="BY119" s="1054"/>
      <c r="BZ119" s="1054"/>
      <c r="CA119" s="1054">
        <v>19937837</v>
      </c>
      <c r="CB119" s="1054"/>
      <c r="CC119" s="1054"/>
      <c r="CD119" s="1054"/>
      <c r="CE119" s="1054"/>
      <c r="CF119" s="1055"/>
      <c r="CG119" s="1056"/>
      <c r="CH119" s="1056"/>
      <c r="CI119" s="1056"/>
      <c r="CJ119" s="1057"/>
      <c r="CK119" s="1003"/>
      <c r="CL119" s="1004"/>
      <c r="CM119" s="1058" t="s">
        <v>461</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138</v>
      </c>
      <c r="DH119" s="1040"/>
      <c r="DI119" s="1040"/>
      <c r="DJ119" s="1040"/>
      <c r="DK119" s="1041"/>
      <c r="DL119" s="1039" t="s">
        <v>138</v>
      </c>
      <c r="DM119" s="1040"/>
      <c r="DN119" s="1040"/>
      <c r="DO119" s="1040"/>
      <c r="DP119" s="1041"/>
      <c r="DQ119" s="1039" t="s">
        <v>138</v>
      </c>
      <c r="DR119" s="1040"/>
      <c r="DS119" s="1040"/>
      <c r="DT119" s="1040"/>
      <c r="DU119" s="1041"/>
      <c r="DV119" s="1042" t="s">
        <v>138</v>
      </c>
      <c r="DW119" s="1043"/>
      <c r="DX119" s="1043"/>
      <c r="DY119" s="1043"/>
      <c r="DZ119" s="1044"/>
    </row>
    <row r="120" spans="1:130" s="247" customFormat="1" ht="26.25" customHeight="1">
      <c r="A120" s="1115"/>
      <c r="B120" s="1002"/>
      <c r="C120" s="972" t="s">
        <v>435</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138</v>
      </c>
      <c r="AB120" s="1015"/>
      <c r="AC120" s="1015"/>
      <c r="AD120" s="1015"/>
      <c r="AE120" s="1016"/>
      <c r="AF120" s="1017" t="s">
        <v>138</v>
      </c>
      <c r="AG120" s="1015"/>
      <c r="AH120" s="1015"/>
      <c r="AI120" s="1015"/>
      <c r="AJ120" s="1016"/>
      <c r="AK120" s="1017" t="s">
        <v>138</v>
      </c>
      <c r="AL120" s="1015"/>
      <c r="AM120" s="1015"/>
      <c r="AN120" s="1015"/>
      <c r="AO120" s="1016"/>
      <c r="AP120" s="1018" t="s">
        <v>138</v>
      </c>
      <c r="AQ120" s="1019"/>
      <c r="AR120" s="1019"/>
      <c r="AS120" s="1019"/>
      <c r="AT120" s="1020"/>
      <c r="AU120" s="1045" t="s">
        <v>462</v>
      </c>
      <c r="AV120" s="1046"/>
      <c r="AW120" s="1046"/>
      <c r="AX120" s="1046"/>
      <c r="AY120" s="1047"/>
      <c r="AZ120" s="996" t="s">
        <v>463</v>
      </c>
      <c r="BA120" s="945"/>
      <c r="BB120" s="945"/>
      <c r="BC120" s="945"/>
      <c r="BD120" s="945"/>
      <c r="BE120" s="945"/>
      <c r="BF120" s="945"/>
      <c r="BG120" s="945"/>
      <c r="BH120" s="945"/>
      <c r="BI120" s="945"/>
      <c r="BJ120" s="945"/>
      <c r="BK120" s="945"/>
      <c r="BL120" s="945"/>
      <c r="BM120" s="945"/>
      <c r="BN120" s="945"/>
      <c r="BO120" s="945"/>
      <c r="BP120" s="946"/>
      <c r="BQ120" s="982">
        <v>3158979</v>
      </c>
      <c r="BR120" s="983"/>
      <c r="BS120" s="983"/>
      <c r="BT120" s="983"/>
      <c r="BU120" s="983"/>
      <c r="BV120" s="983">
        <v>3243632</v>
      </c>
      <c r="BW120" s="983"/>
      <c r="BX120" s="983"/>
      <c r="BY120" s="983"/>
      <c r="BZ120" s="983"/>
      <c r="CA120" s="983">
        <v>3222976</v>
      </c>
      <c r="CB120" s="983"/>
      <c r="CC120" s="983"/>
      <c r="CD120" s="983"/>
      <c r="CE120" s="983"/>
      <c r="CF120" s="997">
        <v>51.5</v>
      </c>
      <c r="CG120" s="998"/>
      <c r="CH120" s="998"/>
      <c r="CI120" s="998"/>
      <c r="CJ120" s="998"/>
      <c r="CK120" s="1063" t="s">
        <v>464</v>
      </c>
      <c r="CL120" s="1064"/>
      <c r="CM120" s="1064"/>
      <c r="CN120" s="1064"/>
      <c r="CO120" s="1065"/>
      <c r="CP120" s="1071" t="s">
        <v>465</v>
      </c>
      <c r="CQ120" s="1072"/>
      <c r="CR120" s="1072"/>
      <c r="CS120" s="1072"/>
      <c r="CT120" s="1072"/>
      <c r="CU120" s="1072"/>
      <c r="CV120" s="1072"/>
      <c r="CW120" s="1072"/>
      <c r="CX120" s="1072"/>
      <c r="CY120" s="1072"/>
      <c r="CZ120" s="1072"/>
      <c r="DA120" s="1072"/>
      <c r="DB120" s="1072"/>
      <c r="DC120" s="1072"/>
      <c r="DD120" s="1072"/>
      <c r="DE120" s="1072"/>
      <c r="DF120" s="1073"/>
      <c r="DG120" s="982">
        <v>4986419</v>
      </c>
      <c r="DH120" s="983"/>
      <c r="DI120" s="983"/>
      <c r="DJ120" s="983"/>
      <c r="DK120" s="983"/>
      <c r="DL120" s="983">
        <v>5124084</v>
      </c>
      <c r="DM120" s="983"/>
      <c r="DN120" s="983"/>
      <c r="DO120" s="983"/>
      <c r="DP120" s="983"/>
      <c r="DQ120" s="983">
        <v>4862241</v>
      </c>
      <c r="DR120" s="983"/>
      <c r="DS120" s="983"/>
      <c r="DT120" s="983"/>
      <c r="DU120" s="983"/>
      <c r="DV120" s="984">
        <v>77.7</v>
      </c>
      <c r="DW120" s="984"/>
      <c r="DX120" s="984"/>
      <c r="DY120" s="984"/>
      <c r="DZ120" s="985"/>
    </row>
    <row r="121" spans="1:130" s="247" customFormat="1" ht="26.25" customHeight="1">
      <c r="A121" s="1115"/>
      <c r="B121" s="1002"/>
      <c r="C121" s="1023" t="s">
        <v>466</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138</v>
      </c>
      <c r="AB121" s="1015"/>
      <c r="AC121" s="1015"/>
      <c r="AD121" s="1015"/>
      <c r="AE121" s="1016"/>
      <c r="AF121" s="1017" t="s">
        <v>138</v>
      </c>
      <c r="AG121" s="1015"/>
      <c r="AH121" s="1015"/>
      <c r="AI121" s="1015"/>
      <c r="AJ121" s="1016"/>
      <c r="AK121" s="1017" t="s">
        <v>138</v>
      </c>
      <c r="AL121" s="1015"/>
      <c r="AM121" s="1015"/>
      <c r="AN121" s="1015"/>
      <c r="AO121" s="1016"/>
      <c r="AP121" s="1018" t="s">
        <v>138</v>
      </c>
      <c r="AQ121" s="1019"/>
      <c r="AR121" s="1019"/>
      <c r="AS121" s="1019"/>
      <c r="AT121" s="1020"/>
      <c r="AU121" s="1048"/>
      <c r="AV121" s="1049"/>
      <c r="AW121" s="1049"/>
      <c r="AX121" s="1049"/>
      <c r="AY121" s="1050"/>
      <c r="AZ121" s="1005" t="s">
        <v>467</v>
      </c>
      <c r="BA121" s="1006"/>
      <c r="BB121" s="1006"/>
      <c r="BC121" s="1006"/>
      <c r="BD121" s="1006"/>
      <c r="BE121" s="1006"/>
      <c r="BF121" s="1006"/>
      <c r="BG121" s="1006"/>
      <c r="BH121" s="1006"/>
      <c r="BI121" s="1006"/>
      <c r="BJ121" s="1006"/>
      <c r="BK121" s="1006"/>
      <c r="BL121" s="1006"/>
      <c r="BM121" s="1006"/>
      <c r="BN121" s="1006"/>
      <c r="BO121" s="1006"/>
      <c r="BP121" s="1007"/>
      <c r="BQ121" s="975">
        <v>22258</v>
      </c>
      <c r="BR121" s="976"/>
      <c r="BS121" s="976"/>
      <c r="BT121" s="976"/>
      <c r="BU121" s="976"/>
      <c r="BV121" s="976">
        <v>521139</v>
      </c>
      <c r="BW121" s="976"/>
      <c r="BX121" s="976"/>
      <c r="BY121" s="976"/>
      <c r="BZ121" s="976"/>
      <c r="CA121" s="976">
        <v>530263</v>
      </c>
      <c r="CB121" s="976"/>
      <c r="CC121" s="976"/>
      <c r="CD121" s="976"/>
      <c r="CE121" s="976"/>
      <c r="CF121" s="970">
        <v>8.5</v>
      </c>
      <c r="CG121" s="971"/>
      <c r="CH121" s="971"/>
      <c r="CI121" s="971"/>
      <c r="CJ121" s="971"/>
      <c r="CK121" s="1066"/>
      <c r="CL121" s="1067"/>
      <c r="CM121" s="1067"/>
      <c r="CN121" s="1067"/>
      <c r="CO121" s="1068"/>
      <c r="CP121" s="1076" t="s">
        <v>468</v>
      </c>
      <c r="CQ121" s="1077"/>
      <c r="CR121" s="1077"/>
      <c r="CS121" s="1077"/>
      <c r="CT121" s="1077"/>
      <c r="CU121" s="1077"/>
      <c r="CV121" s="1077"/>
      <c r="CW121" s="1077"/>
      <c r="CX121" s="1077"/>
      <c r="CY121" s="1077"/>
      <c r="CZ121" s="1077"/>
      <c r="DA121" s="1077"/>
      <c r="DB121" s="1077"/>
      <c r="DC121" s="1077"/>
      <c r="DD121" s="1077"/>
      <c r="DE121" s="1077"/>
      <c r="DF121" s="1078"/>
      <c r="DG121" s="975">
        <v>48509</v>
      </c>
      <c r="DH121" s="976"/>
      <c r="DI121" s="976"/>
      <c r="DJ121" s="976"/>
      <c r="DK121" s="976"/>
      <c r="DL121" s="976">
        <v>47424</v>
      </c>
      <c r="DM121" s="976"/>
      <c r="DN121" s="976"/>
      <c r="DO121" s="976"/>
      <c r="DP121" s="976"/>
      <c r="DQ121" s="976">
        <v>60901</v>
      </c>
      <c r="DR121" s="976"/>
      <c r="DS121" s="976"/>
      <c r="DT121" s="976"/>
      <c r="DU121" s="976"/>
      <c r="DV121" s="977">
        <v>1</v>
      </c>
      <c r="DW121" s="977"/>
      <c r="DX121" s="977"/>
      <c r="DY121" s="977"/>
      <c r="DZ121" s="978"/>
    </row>
    <row r="122" spans="1:130" s="247" customFormat="1" ht="26.25" customHeight="1">
      <c r="A122" s="1115"/>
      <c r="B122" s="1002"/>
      <c r="C122" s="972" t="s">
        <v>446</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138</v>
      </c>
      <c r="AB122" s="1015"/>
      <c r="AC122" s="1015"/>
      <c r="AD122" s="1015"/>
      <c r="AE122" s="1016"/>
      <c r="AF122" s="1017" t="s">
        <v>138</v>
      </c>
      <c r="AG122" s="1015"/>
      <c r="AH122" s="1015"/>
      <c r="AI122" s="1015"/>
      <c r="AJ122" s="1016"/>
      <c r="AK122" s="1017" t="s">
        <v>138</v>
      </c>
      <c r="AL122" s="1015"/>
      <c r="AM122" s="1015"/>
      <c r="AN122" s="1015"/>
      <c r="AO122" s="1016"/>
      <c r="AP122" s="1018" t="s">
        <v>138</v>
      </c>
      <c r="AQ122" s="1019"/>
      <c r="AR122" s="1019"/>
      <c r="AS122" s="1019"/>
      <c r="AT122" s="1020"/>
      <c r="AU122" s="1048"/>
      <c r="AV122" s="1049"/>
      <c r="AW122" s="1049"/>
      <c r="AX122" s="1049"/>
      <c r="AY122" s="1050"/>
      <c r="AZ122" s="1030" t="s">
        <v>469</v>
      </c>
      <c r="BA122" s="1021"/>
      <c r="BB122" s="1021"/>
      <c r="BC122" s="1021"/>
      <c r="BD122" s="1021"/>
      <c r="BE122" s="1021"/>
      <c r="BF122" s="1021"/>
      <c r="BG122" s="1021"/>
      <c r="BH122" s="1021"/>
      <c r="BI122" s="1021"/>
      <c r="BJ122" s="1021"/>
      <c r="BK122" s="1021"/>
      <c r="BL122" s="1021"/>
      <c r="BM122" s="1021"/>
      <c r="BN122" s="1021"/>
      <c r="BO122" s="1021"/>
      <c r="BP122" s="1022"/>
      <c r="BQ122" s="1053">
        <v>10160789</v>
      </c>
      <c r="BR122" s="1054"/>
      <c r="BS122" s="1054"/>
      <c r="BT122" s="1054"/>
      <c r="BU122" s="1054"/>
      <c r="BV122" s="1054">
        <v>10154437</v>
      </c>
      <c r="BW122" s="1054"/>
      <c r="BX122" s="1054"/>
      <c r="BY122" s="1054"/>
      <c r="BZ122" s="1054"/>
      <c r="CA122" s="1054">
        <v>10057665</v>
      </c>
      <c r="CB122" s="1054"/>
      <c r="CC122" s="1054"/>
      <c r="CD122" s="1054"/>
      <c r="CE122" s="1054"/>
      <c r="CF122" s="1074">
        <v>160.69999999999999</v>
      </c>
      <c r="CG122" s="1075"/>
      <c r="CH122" s="1075"/>
      <c r="CI122" s="1075"/>
      <c r="CJ122" s="1075"/>
      <c r="CK122" s="1066"/>
      <c r="CL122" s="1067"/>
      <c r="CM122" s="1067"/>
      <c r="CN122" s="1067"/>
      <c r="CO122" s="1068"/>
      <c r="CP122" s="1076"/>
      <c r="CQ122" s="1077"/>
      <c r="CR122" s="1077"/>
      <c r="CS122" s="1077"/>
      <c r="CT122" s="1077"/>
      <c r="CU122" s="1077"/>
      <c r="CV122" s="1077"/>
      <c r="CW122" s="1077"/>
      <c r="CX122" s="1077"/>
      <c r="CY122" s="1077"/>
      <c r="CZ122" s="1077"/>
      <c r="DA122" s="1077"/>
      <c r="DB122" s="1077"/>
      <c r="DC122" s="1077"/>
      <c r="DD122" s="1077"/>
      <c r="DE122" s="1077"/>
      <c r="DF122" s="1078"/>
      <c r="DG122" s="975"/>
      <c r="DH122" s="976"/>
      <c r="DI122" s="976"/>
      <c r="DJ122" s="976"/>
      <c r="DK122" s="976"/>
      <c r="DL122" s="976"/>
      <c r="DM122" s="976"/>
      <c r="DN122" s="976"/>
      <c r="DO122" s="976"/>
      <c r="DP122" s="976"/>
      <c r="DQ122" s="976"/>
      <c r="DR122" s="976"/>
      <c r="DS122" s="976"/>
      <c r="DT122" s="976"/>
      <c r="DU122" s="976"/>
      <c r="DV122" s="977"/>
      <c r="DW122" s="977"/>
      <c r="DX122" s="977"/>
      <c r="DY122" s="977"/>
      <c r="DZ122" s="978"/>
    </row>
    <row r="123" spans="1:130" s="247" customFormat="1" ht="26.25" customHeight="1">
      <c r="A123" s="1115"/>
      <c r="B123" s="1002"/>
      <c r="C123" s="972" t="s">
        <v>452</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138</v>
      </c>
      <c r="AB123" s="1015"/>
      <c r="AC123" s="1015"/>
      <c r="AD123" s="1015"/>
      <c r="AE123" s="1016"/>
      <c r="AF123" s="1017" t="s">
        <v>458</v>
      </c>
      <c r="AG123" s="1015"/>
      <c r="AH123" s="1015"/>
      <c r="AI123" s="1015"/>
      <c r="AJ123" s="1016"/>
      <c r="AK123" s="1017" t="s">
        <v>138</v>
      </c>
      <c r="AL123" s="1015"/>
      <c r="AM123" s="1015"/>
      <c r="AN123" s="1015"/>
      <c r="AO123" s="1016"/>
      <c r="AP123" s="1018" t="s">
        <v>138</v>
      </c>
      <c r="AQ123" s="1019"/>
      <c r="AR123" s="1019"/>
      <c r="AS123" s="1019"/>
      <c r="AT123" s="1020"/>
      <c r="AU123" s="1051"/>
      <c r="AV123" s="1052"/>
      <c r="AW123" s="1052"/>
      <c r="AX123" s="1052"/>
      <c r="AY123" s="1052"/>
      <c r="AZ123" s="278" t="s">
        <v>187</v>
      </c>
      <c r="BA123" s="278"/>
      <c r="BB123" s="278"/>
      <c r="BC123" s="278"/>
      <c r="BD123" s="278"/>
      <c r="BE123" s="278"/>
      <c r="BF123" s="278"/>
      <c r="BG123" s="278"/>
      <c r="BH123" s="278"/>
      <c r="BI123" s="278"/>
      <c r="BJ123" s="278"/>
      <c r="BK123" s="278"/>
      <c r="BL123" s="278"/>
      <c r="BM123" s="278"/>
      <c r="BN123" s="278"/>
      <c r="BO123" s="1031" t="s">
        <v>470</v>
      </c>
      <c r="BP123" s="1062"/>
      <c r="BQ123" s="1121">
        <v>13342026</v>
      </c>
      <c r="BR123" s="1122"/>
      <c r="BS123" s="1122"/>
      <c r="BT123" s="1122"/>
      <c r="BU123" s="1122"/>
      <c r="BV123" s="1122">
        <v>13919208</v>
      </c>
      <c r="BW123" s="1122"/>
      <c r="BX123" s="1122"/>
      <c r="BY123" s="1122"/>
      <c r="BZ123" s="1122"/>
      <c r="CA123" s="1122">
        <v>13810904</v>
      </c>
      <c r="CB123" s="1122"/>
      <c r="CC123" s="1122"/>
      <c r="CD123" s="1122"/>
      <c r="CE123" s="1122"/>
      <c r="CF123" s="1055"/>
      <c r="CG123" s="1056"/>
      <c r="CH123" s="1056"/>
      <c r="CI123" s="1056"/>
      <c r="CJ123" s="1057"/>
      <c r="CK123" s="1066"/>
      <c r="CL123" s="1067"/>
      <c r="CM123" s="1067"/>
      <c r="CN123" s="1067"/>
      <c r="CO123" s="1068"/>
      <c r="CP123" s="1076"/>
      <c r="CQ123" s="1077"/>
      <c r="CR123" s="1077"/>
      <c r="CS123" s="1077"/>
      <c r="CT123" s="1077"/>
      <c r="CU123" s="1077"/>
      <c r="CV123" s="1077"/>
      <c r="CW123" s="1077"/>
      <c r="CX123" s="1077"/>
      <c r="CY123" s="1077"/>
      <c r="CZ123" s="1077"/>
      <c r="DA123" s="1077"/>
      <c r="DB123" s="1077"/>
      <c r="DC123" s="1077"/>
      <c r="DD123" s="1077"/>
      <c r="DE123" s="1077"/>
      <c r="DF123" s="1078"/>
      <c r="DG123" s="1014"/>
      <c r="DH123" s="1015"/>
      <c r="DI123" s="1015"/>
      <c r="DJ123" s="1015"/>
      <c r="DK123" s="1016"/>
      <c r="DL123" s="1017"/>
      <c r="DM123" s="1015"/>
      <c r="DN123" s="1015"/>
      <c r="DO123" s="1015"/>
      <c r="DP123" s="1016"/>
      <c r="DQ123" s="1017"/>
      <c r="DR123" s="1015"/>
      <c r="DS123" s="1015"/>
      <c r="DT123" s="1015"/>
      <c r="DU123" s="1016"/>
      <c r="DV123" s="1018"/>
      <c r="DW123" s="1019"/>
      <c r="DX123" s="1019"/>
      <c r="DY123" s="1019"/>
      <c r="DZ123" s="1020"/>
    </row>
    <row r="124" spans="1:130" s="247" customFormat="1" ht="26.25" customHeight="1" thickBot="1">
      <c r="A124" s="1115"/>
      <c r="B124" s="1002"/>
      <c r="C124" s="972" t="s">
        <v>456</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138</v>
      </c>
      <c r="AB124" s="1015"/>
      <c r="AC124" s="1015"/>
      <c r="AD124" s="1015"/>
      <c r="AE124" s="1016"/>
      <c r="AF124" s="1017" t="s">
        <v>458</v>
      </c>
      <c r="AG124" s="1015"/>
      <c r="AH124" s="1015"/>
      <c r="AI124" s="1015"/>
      <c r="AJ124" s="1016"/>
      <c r="AK124" s="1017" t="s">
        <v>138</v>
      </c>
      <c r="AL124" s="1015"/>
      <c r="AM124" s="1015"/>
      <c r="AN124" s="1015"/>
      <c r="AO124" s="1016"/>
      <c r="AP124" s="1018" t="s">
        <v>138</v>
      </c>
      <c r="AQ124" s="1019"/>
      <c r="AR124" s="1019"/>
      <c r="AS124" s="1019"/>
      <c r="AT124" s="1020"/>
      <c r="AU124" s="1117" t="s">
        <v>471</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97.2</v>
      </c>
      <c r="BR124" s="1084"/>
      <c r="BS124" s="1084"/>
      <c r="BT124" s="1084"/>
      <c r="BU124" s="1084"/>
      <c r="BV124" s="1084">
        <v>97.2</v>
      </c>
      <c r="BW124" s="1084"/>
      <c r="BX124" s="1084"/>
      <c r="BY124" s="1084"/>
      <c r="BZ124" s="1084"/>
      <c r="CA124" s="1084">
        <v>97.8</v>
      </c>
      <c r="CB124" s="1084"/>
      <c r="CC124" s="1084"/>
      <c r="CD124" s="1084"/>
      <c r="CE124" s="1084"/>
      <c r="CF124" s="1085"/>
      <c r="CG124" s="1086"/>
      <c r="CH124" s="1086"/>
      <c r="CI124" s="1086"/>
      <c r="CJ124" s="1087"/>
      <c r="CK124" s="1069"/>
      <c r="CL124" s="1069"/>
      <c r="CM124" s="1069"/>
      <c r="CN124" s="1069"/>
      <c r="CO124" s="1070"/>
      <c r="CP124" s="1076" t="s">
        <v>472</v>
      </c>
      <c r="CQ124" s="1077"/>
      <c r="CR124" s="1077"/>
      <c r="CS124" s="1077"/>
      <c r="CT124" s="1077"/>
      <c r="CU124" s="1077"/>
      <c r="CV124" s="1077"/>
      <c r="CW124" s="1077"/>
      <c r="CX124" s="1077"/>
      <c r="CY124" s="1077"/>
      <c r="CZ124" s="1077"/>
      <c r="DA124" s="1077"/>
      <c r="DB124" s="1077"/>
      <c r="DC124" s="1077"/>
      <c r="DD124" s="1077"/>
      <c r="DE124" s="1077"/>
      <c r="DF124" s="1078"/>
      <c r="DG124" s="1061" t="s">
        <v>458</v>
      </c>
      <c r="DH124" s="1040"/>
      <c r="DI124" s="1040"/>
      <c r="DJ124" s="1040"/>
      <c r="DK124" s="1041"/>
      <c r="DL124" s="1039" t="s">
        <v>138</v>
      </c>
      <c r="DM124" s="1040"/>
      <c r="DN124" s="1040"/>
      <c r="DO124" s="1040"/>
      <c r="DP124" s="1041"/>
      <c r="DQ124" s="1039" t="s">
        <v>138</v>
      </c>
      <c r="DR124" s="1040"/>
      <c r="DS124" s="1040"/>
      <c r="DT124" s="1040"/>
      <c r="DU124" s="1041"/>
      <c r="DV124" s="1042" t="s">
        <v>458</v>
      </c>
      <c r="DW124" s="1043"/>
      <c r="DX124" s="1043"/>
      <c r="DY124" s="1043"/>
      <c r="DZ124" s="1044"/>
    </row>
    <row r="125" spans="1:130" s="247" customFormat="1" ht="26.25" customHeight="1">
      <c r="A125" s="1115"/>
      <c r="B125" s="1002"/>
      <c r="C125" s="972" t="s">
        <v>459</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138</v>
      </c>
      <c r="AB125" s="1015"/>
      <c r="AC125" s="1015"/>
      <c r="AD125" s="1015"/>
      <c r="AE125" s="1016"/>
      <c r="AF125" s="1017" t="s">
        <v>138</v>
      </c>
      <c r="AG125" s="1015"/>
      <c r="AH125" s="1015"/>
      <c r="AI125" s="1015"/>
      <c r="AJ125" s="1016"/>
      <c r="AK125" s="1017" t="s">
        <v>138</v>
      </c>
      <c r="AL125" s="1015"/>
      <c r="AM125" s="1015"/>
      <c r="AN125" s="1015"/>
      <c r="AO125" s="1016"/>
      <c r="AP125" s="1018" t="s">
        <v>458</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473</v>
      </c>
      <c r="CL125" s="1064"/>
      <c r="CM125" s="1064"/>
      <c r="CN125" s="1064"/>
      <c r="CO125" s="1065"/>
      <c r="CP125" s="996" t="s">
        <v>474</v>
      </c>
      <c r="CQ125" s="945"/>
      <c r="CR125" s="945"/>
      <c r="CS125" s="945"/>
      <c r="CT125" s="945"/>
      <c r="CU125" s="945"/>
      <c r="CV125" s="945"/>
      <c r="CW125" s="945"/>
      <c r="CX125" s="945"/>
      <c r="CY125" s="945"/>
      <c r="CZ125" s="945"/>
      <c r="DA125" s="945"/>
      <c r="DB125" s="945"/>
      <c r="DC125" s="945"/>
      <c r="DD125" s="945"/>
      <c r="DE125" s="945"/>
      <c r="DF125" s="946"/>
      <c r="DG125" s="982" t="s">
        <v>138</v>
      </c>
      <c r="DH125" s="983"/>
      <c r="DI125" s="983"/>
      <c r="DJ125" s="983"/>
      <c r="DK125" s="983"/>
      <c r="DL125" s="983" t="s">
        <v>138</v>
      </c>
      <c r="DM125" s="983"/>
      <c r="DN125" s="983"/>
      <c r="DO125" s="983"/>
      <c r="DP125" s="983"/>
      <c r="DQ125" s="983" t="s">
        <v>138</v>
      </c>
      <c r="DR125" s="983"/>
      <c r="DS125" s="983"/>
      <c r="DT125" s="983"/>
      <c r="DU125" s="983"/>
      <c r="DV125" s="984" t="s">
        <v>138</v>
      </c>
      <c r="DW125" s="984"/>
      <c r="DX125" s="984"/>
      <c r="DY125" s="984"/>
      <c r="DZ125" s="985"/>
    </row>
    <row r="126" spans="1:130" s="247" customFormat="1" ht="26.25" customHeight="1" thickBot="1">
      <c r="A126" s="1115"/>
      <c r="B126" s="1002"/>
      <c r="C126" s="972" t="s">
        <v>461</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138</v>
      </c>
      <c r="AB126" s="1015"/>
      <c r="AC126" s="1015"/>
      <c r="AD126" s="1015"/>
      <c r="AE126" s="1016"/>
      <c r="AF126" s="1017" t="s">
        <v>138</v>
      </c>
      <c r="AG126" s="1015"/>
      <c r="AH126" s="1015"/>
      <c r="AI126" s="1015"/>
      <c r="AJ126" s="1016"/>
      <c r="AK126" s="1017" t="s">
        <v>138</v>
      </c>
      <c r="AL126" s="1015"/>
      <c r="AM126" s="1015"/>
      <c r="AN126" s="1015"/>
      <c r="AO126" s="1016"/>
      <c r="AP126" s="1018" t="s">
        <v>458</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475</v>
      </c>
      <c r="CQ126" s="1006"/>
      <c r="CR126" s="1006"/>
      <c r="CS126" s="1006"/>
      <c r="CT126" s="1006"/>
      <c r="CU126" s="1006"/>
      <c r="CV126" s="1006"/>
      <c r="CW126" s="1006"/>
      <c r="CX126" s="1006"/>
      <c r="CY126" s="1006"/>
      <c r="CZ126" s="1006"/>
      <c r="DA126" s="1006"/>
      <c r="DB126" s="1006"/>
      <c r="DC126" s="1006"/>
      <c r="DD126" s="1006"/>
      <c r="DE126" s="1006"/>
      <c r="DF126" s="1007"/>
      <c r="DG126" s="975" t="s">
        <v>138</v>
      </c>
      <c r="DH126" s="976"/>
      <c r="DI126" s="976"/>
      <c r="DJ126" s="976"/>
      <c r="DK126" s="976"/>
      <c r="DL126" s="976" t="s">
        <v>138</v>
      </c>
      <c r="DM126" s="976"/>
      <c r="DN126" s="976"/>
      <c r="DO126" s="976"/>
      <c r="DP126" s="976"/>
      <c r="DQ126" s="976" t="s">
        <v>138</v>
      </c>
      <c r="DR126" s="976"/>
      <c r="DS126" s="976"/>
      <c r="DT126" s="976"/>
      <c r="DU126" s="976"/>
      <c r="DV126" s="977" t="s">
        <v>138</v>
      </c>
      <c r="DW126" s="977"/>
      <c r="DX126" s="977"/>
      <c r="DY126" s="977"/>
      <c r="DZ126" s="978"/>
    </row>
    <row r="127" spans="1:130" s="247" customFormat="1" ht="26.25" customHeight="1">
      <c r="A127" s="1116"/>
      <c r="B127" s="1004"/>
      <c r="C127" s="1058" t="s">
        <v>476</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98</v>
      </c>
      <c r="AB127" s="1015"/>
      <c r="AC127" s="1015"/>
      <c r="AD127" s="1015"/>
      <c r="AE127" s="1016"/>
      <c r="AF127" s="1017">
        <v>29</v>
      </c>
      <c r="AG127" s="1015"/>
      <c r="AH127" s="1015"/>
      <c r="AI127" s="1015"/>
      <c r="AJ127" s="1016"/>
      <c r="AK127" s="1017">
        <v>22</v>
      </c>
      <c r="AL127" s="1015"/>
      <c r="AM127" s="1015"/>
      <c r="AN127" s="1015"/>
      <c r="AO127" s="1016"/>
      <c r="AP127" s="1018">
        <v>0</v>
      </c>
      <c r="AQ127" s="1019"/>
      <c r="AR127" s="1019"/>
      <c r="AS127" s="1019"/>
      <c r="AT127" s="1020"/>
      <c r="AU127" s="283"/>
      <c r="AV127" s="283"/>
      <c r="AW127" s="283"/>
      <c r="AX127" s="1088" t="s">
        <v>477</v>
      </c>
      <c r="AY127" s="1089"/>
      <c r="AZ127" s="1089"/>
      <c r="BA127" s="1089"/>
      <c r="BB127" s="1089"/>
      <c r="BC127" s="1089"/>
      <c r="BD127" s="1089"/>
      <c r="BE127" s="1090"/>
      <c r="BF127" s="1091" t="s">
        <v>478</v>
      </c>
      <c r="BG127" s="1089"/>
      <c r="BH127" s="1089"/>
      <c r="BI127" s="1089"/>
      <c r="BJ127" s="1089"/>
      <c r="BK127" s="1089"/>
      <c r="BL127" s="1090"/>
      <c r="BM127" s="1091" t="s">
        <v>479</v>
      </c>
      <c r="BN127" s="1089"/>
      <c r="BO127" s="1089"/>
      <c r="BP127" s="1089"/>
      <c r="BQ127" s="1089"/>
      <c r="BR127" s="1089"/>
      <c r="BS127" s="1090"/>
      <c r="BT127" s="1091" t="s">
        <v>480</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481</v>
      </c>
      <c r="CQ127" s="1006"/>
      <c r="CR127" s="1006"/>
      <c r="CS127" s="1006"/>
      <c r="CT127" s="1006"/>
      <c r="CU127" s="1006"/>
      <c r="CV127" s="1006"/>
      <c r="CW127" s="1006"/>
      <c r="CX127" s="1006"/>
      <c r="CY127" s="1006"/>
      <c r="CZ127" s="1006"/>
      <c r="DA127" s="1006"/>
      <c r="DB127" s="1006"/>
      <c r="DC127" s="1006"/>
      <c r="DD127" s="1006"/>
      <c r="DE127" s="1006"/>
      <c r="DF127" s="1007"/>
      <c r="DG127" s="975" t="s">
        <v>138</v>
      </c>
      <c r="DH127" s="976"/>
      <c r="DI127" s="976"/>
      <c r="DJ127" s="976"/>
      <c r="DK127" s="976"/>
      <c r="DL127" s="976" t="s">
        <v>138</v>
      </c>
      <c r="DM127" s="976"/>
      <c r="DN127" s="976"/>
      <c r="DO127" s="976"/>
      <c r="DP127" s="976"/>
      <c r="DQ127" s="976" t="s">
        <v>138</v>
      </c>
      <c r="DR127" s="976"/>
      <c r="DS127" s="976"/>
      <c r="DT127" s="976"/>
      <c r="DU127" s="976"/>
      <c r="DV127" s="977" t="s">
        <v>138</v>
      </c>
      <c r="DW127" s="977"/>
      <c r="DX127" s="977"/>
      <c r="DY127" s="977"/>
      <c r="DZ127" s="978"/>
    </row>
    <row r="128" spans="1:130" s="247" customFormat="1" ht="26.25" customHeight="1" thickBot="1">
      <c r="A128" s="1099" t="s">
        <v>482</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483</v>
      </c>
      <c r="X128" s="1101"/>
      <c r="Y128" s="1101"/>
      <c r="Z128" s="1102"/>
      <c r="AA128" s="1103">
        <v>11015</v>
      </c>
      <c r="AB128" s="1104"/>
      <c r="AC128" s="1104"/>
      <c r="AD128" s="1104"/>
      <c r="AE128" s="1105"/>
      <c r="AF128" s="1106">
        <v>8184</v>
      </c>
      <c r="AG128" s="1104"/>
      <c r="AH128" s="1104"/>
      <c r="AI128" s="1104"/>
      <c r="AJ128" s="1105"/>
      <c r="AK128" s="1106">
        <v>1209</v>
      </c>
      <c r="AL128" s="1104"/>
      <c r="AM128" s="1104"/>
      <c r="AN128" s="1104"/>
      <c r="AO128" s="1105"/>
      <c r="AP128" s="1107"/>
      <c r="AQ128" s="1108"/>
      <c r="AR128" s="1108"/>
      <c r="AS128" s="1108"/>
      <c r="AT128" s="1109"/>
      <c r="AU128" s="283"/>
      <c r="AV128" s="283"/>
      <c r="AW128" s="283"/>
      <c r="AX128" s="944" t="s">
        <v>484</v>
      </c>
      <c r="AY128" s="945"/>
      <c r="AZ128" s="945"/>
      <c r="BA128" s="945"/>
      <c r="BB128" s="945"/>
      <c r="BC128" s="945"/>
      <c r="BD128" s="945"/>
      <c r="BE128" s="946"/>
      <c r="BF128" s="1110" t="s">
        <v>138</v>
      </c>
      <c r="BG128" s="1111"/>
      <c r="BH128" s="1111"/>
      <c r="BI128" s="1111"/>
      <c r="BJ128" s="1111"/>
      <c r="BK128" s="1111"/>
      <c r="BL128" s="1112"/>
      <c r="BM128" s="1110">
        <v>14</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485</v>
      </c>
      <c r="CQ128" s="1093"/>
      <c r="CR128" s="1093"/>
      <c r="CS128" s="1093"/>
      <c r="CT128" s="1093"/>
      <c r="CU128" s="1093"/>
      <c r="CV128" s="1093"/>
      <c r="CW128" s="1093"/>
      <c r="CX128" s="1093"/>
      <c r="CY128" s="1093"/>
      <c r="CZ128" s="1093"/>
      <c r="DA128" s="1093"/>
      <c r="DB128" s="1093"/>
      <c r="DC128" s="1093"/>
      <c r="DD128" s="1093"/>
      <c r="DE128" s="1093"/>
      <c r="DF128" s="1094"/>
      <c r="DG128" s="1095" t="s">
        <v>138</v>
      </c>
      <c r="DH128" s="1096"/>
      <c r="DI128" s="1096"/>
      <c r="DJ128" s="1096"/>
      <c r="DK128" s="1096"/>
      <c r="DL128" s="1096" t="s">
        <v>138</v>
      </c>
      <c r="DM128" s="1096"/>
      <c r="DN128" s="1096"/>
      <c r="DO128" s="1096"/>
      <c r="DP128" s="1096"/>
      <c r="DQ128" s="1096" t="s">
        <v>138</v>
      </c>
      <c r="DR128" s="1096"/>
      <c r="DS128" s="1096"/>
      <c r="DT128" s="1096"/>
      <c r="DU128" s="1096"/>
      <c r="DV128" s="1097" t="s">
        <v>138</v>
      </c>
      <c r="DW128" s="1097"/>
      <c r="DX128" s="1097"/>
      <c r="DY128" s="1097"/>
      <c r="DZ128" s="1098"/>
    </row>
    <row r="129" spans="1:131" s="247" customFormat="1" ht="26.25" customHeight="1">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486</v>
      </c>
      <c r="X129" s="1130"/>
      <c r="Y129" s="1130"/>
      <c r="Z129" s="1131"/>
      <c r="AA129" s="1014">
        <v>7089910</v>
      </c>
      <c r="AB129" s="1015"/>
      <c r="AC129" s="1015"/>
      <c r="AD129" s="1015"/>
      <c r="AE129" s="1016"/>
      <c r="AF129" s="1017">
        <v>7136654</v>
      </c>
      <c r="AG129" s="1015"/>
      <c r="AH129" s="1015"/>
      <c r="AI129" s="1015"/>
      <c r="AJ129" s="1016"/>
      <c r="AK129" s="1017">
        <v>7137323</v>
      </c>
      <c r="AL129" s="1015"/>
      <c r="AM129" s="1015"/>
      <c r="AN129" s="1015"/>
      <c r="AO129" s="1016"/>
      <c r="AP129" s="1132"/>
      <c r="AQ129" s="1133"/>
      <c r="AR129" s="1133"/>
      <c r="AS129" s="1133"/>
      <c r="AT129" s="1134"/>
      <c r="AU129" s="285"/>
      <c r="AV129" s="285"/>
      <c r="AW129" s="285"/>
      <c r="AX129" s="1123" t="s">
        <v>487</v>
      </c>
      <c r="AY129" s="1006"/>
      <c r="AZ129" s="1006"/>
      <c r="BA129" s="1006"/>
      <c r="BB129" s="1006"/>
      <c r="BC129" s="1006"/>
      <c r="BD129" s="1006"/>
      <c r="BE129" s="1007"/>
      <c r="BF129" s="1124" t="s">
        <v>458</v>
      </c>
      <c r="BG129" s="1125"/>
      <c r="BH129" s="1125"/>
      <c r="BI129" s="1125"/>
      <c r="BJ129" s="1125"/>
      <c r="BK129" s="1125"/>
      <c r="BL129" s="1126"/>
      <c r="BM129" s="1124">
        <v>19</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488</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489</v>
      </c>
      <c r="X130" s="1130"/>
      <c r="Y130" s="1130"/>
      <c r="Z130" s="1131"/>
      <c r="AA130" s="1014">
        <v>893656</v>
      </c>
      <c r="AB130" s="1015"/>
      <c r="AC130" s="1015"/>
      <c r="AD130" s="1015"/>
      <c r="AE130" s="1016"/>
      <c r="AF130" s="1017">
        <v>860373</v>
      </c>
      <c r="AG130" s="1015"/>
      <c r="AH130" s="1015"/>
      <c r="AI130" s="1015"/>
      <c r="AJ130" s="1016"/>
      <c r="AK130" s="1017">
        <v>877251</v>
      </c>
      <c r="AL130" s="1015"/>
      <c r="AM130" s="1015"/>
      <c r="AN130" s="1015"/>
      <c r="AO130" s="1016"/>
      <c r="AP130" s="1132"/>
      <c r="AQ130" s="1133"/>
      <c r="AR130" s="1133"/>
      <c r="AS130" s="1133"/>
      <c r="AT130" s="1134"/>
      <c r="AU130" s="285"/>
      <c r="AV130" s="285"/>
      <c r="AW130" s="285"/>
      <c r="AX130" s="1123" t="s">
        <v>490</v>
      </c>
      <c r="AY130" s="1006"/>
      <c r="AZ130" s="1006"/>
      <c r="BA130" s="1006"/>
      <c r="BB130" s="1006"/>
      <c r="BC130" s="1006"/>
      <c r="BD130" s="1006"/>
      <c r="BE130" s="1007"/>
      <c r="BF130" s="1160">
        <v>7.9</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491</v>
      </c>
      <c r="X131" s="1168"/>
      <c r="Y131" s="1168"/>
      <c r="Z131" s="1169"/>
      <c r="AA131" s="1061">
        <v>6196254</v>
      </c>
      <c r="AB131" s="1040"/>
      <c r="AC131" s="1040"/>
      <c r="AD131" s="1040"/>
      <c r="AE131" s="1041"/>
      <c r="AF131" s="1039">
        <v>6276281</v>
      </c>
      <c r="AG131" s="1040"/>
      <c r="AH131" s="1040"/>
      <c r="AI131" s="1040"/>
      <c r="AJ131" s="1041"/>
      <c r="AK131" s="1039">
        <v>6260072</v>
      </c>
      <c r="AL131" s="1040"/>
      <c r="AM131" s="1040"/>
      <c r="AN131" s="1040"/>
      <c r="AO131" s="1041"/>
      <c r="AP131" s="1170"/>
      <c r="AQ131" s="1171"/>
      <c r="AR131" s="1171"/>
      <c r="AS131" s="1171"/>
      <c r="AT131" s="1172"/>
      <c r="AU131" s="285"/>
      <c r="AV131" s="285"/>
      <c r="AW131" s="285"/>
      <c r="AX131" s="1142" t="s">
        <v>492</v>
      </c>
      <c r="AY131" s="1093"/>
      <c r="AZ131" s="1093"/>
      <c r="BA131" s="1093"/>
      <c r="BB131" s="1093"/>
      <c r="BC131" s="1093"/>
      <c r="BD131" s="1093"/>
      <c r="BE131" s="1094"/>
      <c r="BF131" s="1143">
        <v>97.8</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493</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494</v>
      </c>
      <c r="W132" s="1153"/>
      <c r="X132" s="1153"/>
      <c r="Y132" s="1153"/>
      <c r="Z132" s="1154"/>
      <c r="AA132" s="1155">
        <v>5.8815535969999999</v>
      </c>
      <c r="AB132" s="1156"/>
      <c r="AC132" s="1156"/>
      <c r="AD132" s="1156"/>
      <c r="AE132" s="1157"/>
      <c r="AF132" s="1158">
        <v>8.0339455799999993</v>
      </c>
      <c r="AG132" s="1156"/>
      <c r="AH132" s="1156"/>
      <c r="AI132" s="1156"/>
      <c r="AJ132" s="1157"/>
      <c r="AK132" s="1158">
        <v>9.8118520040000003</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495</v>
      </c>
      <c r="W133" s="1136"/>
      <c r="X133" s="1136"/>
      <c r="Y133" s="1136"/>
      <c r="Z133" s="1137"/>
      <c r="AA133" s="1138">
        <v>6.3</v>
      </c>
      <c r="AB133" s="1139"/>
      <c r="AC133" s="1139"/>
      <c r="AD133" s="1139"/>
      <c r="AE133" s="1140"/>
      <c r="AF133" s="1138">
        <v>6.8</v>
      </c>
      <c r="AG133" s="1139"/>
      <c r="AH133" s="1139"/>
      <c r="AI133" s="1139"/>
      <c r="AJ133" s="1140"/>
      <c r="AK133" s="1138">
        <v>7.9</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HuZfbQ0fWjENXiyX7fl8X4EAWT2xl8W5MaedYKoWVe+baZuTVa8PPg90qksTGUH2v3o/PGVYM67KJsTtvFkFug==" saltValue="sG/MpeP/veF5kMIC3VuBC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4t/Zb/WFdmbjjnYI029NAHy4t5Q8684D9Fr2jSaxhLPcXkXcDQcdBtU21n2hF6Pl3p1EzGMlULg00GMq4MMxaA==" saltValue="efhC96bnuqvwRDNfvqHi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qdNN20K8ADPZ5PqWRm+uxY3gjN1k5jd8TvR/wmVaBP16UO4QQXNtEX3EzNBiwX9E+E3kkLCOHonxDZ1phMlbQ==" saltValue="lL/unuJcL0CSTb/9X2fUz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499</v>
      </c>
      <c r="AP7" s="304"/>
      <c r="AQ7" s="305" t="s">
        <v>500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501</v>
      </c>
      <c r="AQ8" s="311" t="s">
        <v>502</v>
      </c>
      <c r="AR8" s="312" t="s">
        <v>503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504</v>
      </c>
      <c r="AL9" s="1179"/>
      <c r="AM9" s="1179"/>
      <c r="AN9" s="1180"/>
      <c r="AO9" s="313">
        <v>2024167</v>
      </c>
      <c r="AP9" s="313">
        <v>69886</v>
      </c>
      <c r="AQ9" s="314">
        <v>90613</v>
      </c>
      <c r="AR9" s="315">
        <v>-22.9</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505</v>
      </c>
      <c r="AL10" s="1179"/>
      <c r="AM10" s="1179"/>
      <c r="AN10" s="1180"/>
      <c r="AO10" s="316">
        <v>161501</v>
      </c>
      <c r="AP10" s="316">
        <v>5576</v>
      </c>
      <c r="AQ10" s="317">
        <v>7525</v>
      </c>
      <c r="AR10" s="318">
        <v>-25.9</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506</v>
      </c>
      <c r="AL11" s="1179"/>
      <c r="AM11" s="1179"/>
      <c r="AN11" s="1180"/>
      <c r="AO11" s="316">
        <v>286397</v>
      </c>
      <c r="AP11" s="316">
        <v>9888</v>
      </c>
      <c r="AQ11" s="317">
        <v>9582</v>
      </c>
      <c r="AR11" s="318">
        <v>3.2</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507</v>
      </c>
      <c r="AL12" s="1179"/>
      <c r="AM12" s="1179"/>
      <c r="AN12" s="1180"/>
      <c r="AO12" s="316" t="s">
        <v>508</v>
      </c>
      <c r="AP12" s="316" t="s">
        <v>508</v>
      </c>
      <c r="AQ12" s="317">
        <v>1356</v>
      </c>
      <c r="AR12" s="318" t="s">
        <v>508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509</v>
      </c>
      <c r="AL13" s="1179"/>
      <c r="AM13" s="1179"/>
      <c r="AN13" s="1180"/>
      <c r="AO13" s="316" t="s">
        <v>508</v>
      </c>
      <c r="AP13" s="316" t="s">
        <v>508</v>
      </c>
      <c r="AQ13" s="317">
        <v>2</v>
      </c>
      <c r="AR13" s="318" t="s">
        <v>508</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510</v>
      </c>
      <c r="AL14" s="1179"/>
      <c r="AM14" s="1179"/>
      <c r="AN14" s="1180"/>
      <c r="AO14" s="316">
        <v>179416</v>
      </c>
      <c r="AP14" s="316">
        <v>6194</v>
      </c>
      <c r="AQ14" s="317">
        <v>4182</v>
      </c>
      <c r="AR14" s="318">
        <v>48.1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511</v>
      </c>
      <c r="AL15" s="1179"/>
      <c r="AM15" s="1179"/>
      <c r="AN15" s="1180"/>
      <c r="AO15" s="316">
        <v>59004</v>
      </c>
      <c r="AP15" s="316">
        <v>2037</v>
      </c>
      <c r="AQ15" s="317">
        <v>2331</v>
      </c>
      <c r="AR15" s="318">
        <v>-12.6</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512</v>
      </c>
      <c r="AL16" s="1182"/>
      <c r="AM16" s="1182"/>
      <c r="AN16" s="1183"/>
      <c r="AO16" s="316">
        <v>-96955</v>
      </c>
      <c r="AP16" s="316">
        <v>-3347</v>
      </c>
      <c r="AQ16" s="317">
        <v>-8270</v>
      </c>
      <c r="AR16" s="318">
        <v>-59.5</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187</v>
      </c>
      <c r="AL17" s="1182"/>
      <c r="AM17" s="1182"/>
      <c r="AN17" s="1183"/>
      <c r="AO17" s="316">
        <v>2613530</v>
      </c>
      <c r="AP17" s="316">
        <v>90234</v>
      </c>
      <c r="AQ17" s="317">
        <v>107322</v>
      </c>
      <c r="AR17" s="318">
        <v>-15.9</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517</v>
      </c>
      <c r="AL21" s="1174"/>
      <c r="AM21" s="1174"/>
      <c r="AN21" s="1175"/>
      <c r="AO21" s="328">
        <v>6.87</v>
      </c>
      <c r="AP21" s="329">
        <v>10.18</v>
      </c>
      <c r="AQ21" s="330">
        <v>-3.31</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518</v>
      </c>
      <c r="AL22" s="1174"/>
      <c r="AM22" s="1174"/>
      <c r="AN22" s="1175"/>
      <c r="AO22" s="333">
        <v>98.2</v>
      </c>
      <c r="AP22" s="334">
        <v>97.7</v>
      </c>
      <c r="AQ22" s="335">
        <v>0.5</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499</v>
      </c>
      <c r="AP30" s="304"/>
      <c r="AQ30" s="305" t="s">
        <v>500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501</v>
      </c>
      <c r="AQ31" s="311" t="s">
        <v>502</v>
      </c>
      <c r="AR31" s="312" t="s">
        <v>503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522</v>
      </c>
      <c r="AL32" s="1190"/>
      <c r="AM32" s="1190"/>
      <c r="AN32" s="1191"/>
      <c r="AO32" s="343">
        <v>894876</v>
      </c>
      <c r="AP32" s="343">
        <v>30896</v>
      </c>
      <c r="AQ32" s="344">
        <v>67619</v>
      </c>
      <c r="AR32" s="345">
        <v>-54.3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523</v>
      </c>
      <c r="AL33" s="1190"/>
      <c r="AM33" s="1190"/>
      <c r="AN33" s="1191"/>
      <c r="AO33" s="343" t="s">
        <v>508</v>
      </c>
      <c r="AP33" s="343" t="s">
        <v>508</v>
      </c>
      <c r="AQ33" s="344" t="s">
        <v>508</v>
      </c>
      <c r="AR33" s="345" t="s">
        <v>508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524</v>
      </c>
      <c r="AL34" s="1190"/>
      <c r="AM34" s="1190"/>
      <c r="AN34" s="1191"/>
      <c r="AO34" s="343" t="s">
        <v>508</v>
      </c>
      <c r="AP34" s="343" t="s">
        <v>508</v>
      </c>
      <c r="AQ34" s="344">
        <v>3</v>
      </c>
      <c r="AR34" s="345" t="s">
        <v>508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525</v>
      </c>
      <c r="AL35" s="1190"/>
      <c r="AM35" s="1190"/>
      <c r="AN35" s="1191"/>
      <c r="AO35" s="343">
        <v>481553</v>
      </c>
      <c r="AP35" s="343">
        <v>16626</v>
      </c>
      <c r="AQ35" s="344">
        <v>17835</v>
      </c>
      <c r="AR35" s="345">
        <v>-6.8</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526</v>
      </c>
      <c r="AL36" s="1190"/>
      <c r="AM36" s="1190"/>
      <c r="AN36" s="1191"/>
      <c r="AO36" s="343">
        <v>116206</v>
      </c>
      <c r="AP36" s="343">
        <v>4012</v>
      </c>
      <c r="AQ36" s="344">
        <v>2401</v>
      </c>
      <c r="AR36" s="345">
        <v>67.099999999999994</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527</v>
      </c>
      <c r="AL37" s="1190"/>
      <c r="AM37" s="1190"/>
      <c r="AN37" s="1191"/>
      <c r="AO37" s="343">
        <v>22</v>
      </c>
      <c r="AP37" s="343">
        <v>1</v>
      </c>
      <c r="AQ37" s="344">
        <v>732</v>
      </c>
      <c r="AR37" s="345">
        <v>-99.9</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528</v>
      </c>
      <c r="AL38" s="1193"/>
      <c r="AM38" s="1193"/>
      <c r="AN38" s="1194"/>
      <c r="AO38" s="346">
        <v>32</v>
      </c>
      <c r="AP38" s="346">
        <v>1</v>
      </c>
      <c r="AQ38" s="347">
        <v>5</v>
      </c>
      <c r="AR38" s="335">
        <v>-80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529</v>
      </c>
      <c r="AL39" s="1193"/>
      <c r="AM39" s="1193"/>
      <c r="AN39" s="1194"/>
      <c r="AO39" s="343">
        <v>-1209</v>
      </c>
      <c r="AP39" s="343">
        <v>-42</v>
      </c>
      <c r="AQ39" s="344">
        <v>-3806</v>
      </c>
      <c r="AR39" s="345">
        <v>-98.9</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530</v>
      </c>
      <c r="AL40" s="1190"/>
      <c r="AM40" s="1190"/>
      <c r="AN40" s="1191"/>
      <c r="AO40" s="343">
        <v>-877251</v>
      </c>
      <c r="AP40" s="343">
        <v>-30288</v>
      </c>
      <c r="AQ40" s="344">
        <v>-59049</v>
      </c>
      <c r="AR40" s="345">
        <v>-48.7</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299</v>
      </c>
      <c r="AL41" s="1196"/>
      <c r="AM41" s="1196"/>
      <c r="AN41" s="1197"/>
      <c r="AO41" s="343">
        <v>614229</v>
      </c>
      <c r="AP41" s="343">
        <v>21207</v>
      </c>
      <c r="AQ41" s="344">
        <v>25740</v>
      </c>
      <c r="AR41" s="345">
        <v>-17.600000000000001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499</v>
      </c>
      <c r="AN49" s="1186" t="s">
        <v>534</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535</v>
      </c>
      <c r="AO50" s="360" t="s">
        <v>536</v>
      </c>
      <c r="AP50" s="361" t="s">
        <v>537</v>
      </c>
      <c r="AQ50" s="362" t="s">
        <v>538</v>
      </c>
      <c r="AR50" s="363" t="s">
        <v>539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2056162</v>
      </c>
      <c r="AN51" s="365">
        <v>67364</v>
      </c>
      <c r="AO51" s="366">
        <v>-34</v>
      </c>
      <c r="AP51" s="367">
        <v>85459</v>
      </c>
      <c r="AQ51" s="368">
        <v>-19.8</v>
      </c>
      <c r="AR51" s="369">
        <v>-14.2</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1419702</v>
      </c>
      <c r="AN52" s="373">
        <v>46513</v>
      </c>
      <c r="AO52" s="374">
        <v>-6</v>
      </c>
      <c r="AP52" s="375">
        <v>44378</v>
      </c>
      <c r="AQ52" s="376">
        <v>-2.6</v>
      </c>
      <c r="AR52" s="377">
        <v>-3.4</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3401336</v>
      </c>
      <c r="AN53" s="365">
        <v>112608</v>
      </c>
      <c r="AO53" s="366">
        <v>67.2</v>
      </c>
      <c r="AP53" s="367">
        <v>83280</v>
      </c>
      <c r="AQ53" s="368">
        <v>-2.5</v>
      </c>
      <c r="AR53" s="369">
        <v>69.7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2192970</v>
      </c>
      <c r="AN54" s="373">
        <v>72603</v>
      </c>
      <c r="AO54" s="374">
        <v>56.1</v>
      </c>
      <c r="AP54" s="375">
        <v>43123</v>
      </c>
      <c r="AQ54" s="376">
        <v>-2.8</v>
      </c>
      <c r="AR54" s="377">
        <v>58.9</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1914649</v>
      </c>
      <c r="AN55" s="365">
        <v>64192</v>
      </c>
      <c r="AO55" s="366">
        <v>-43</v>
      </c>
      <c r="AP55" s="367">
        <v>88968</v>
      </c>
      <c r="AQ55" s="368">
        <v>6.8</v>
      </c>
      <c r="AR55" s="369">
        <v>-49.8</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656558</v>
      </c>
      <c r="AN56" s="373">
        <v>22012</v>
      </c>
      <c r="AO56" s="374">
        <v>-69.7</v>
      </c>
      <c r="AP56" s="375">
        <v>45482</v>
      </c>
      <c r="AQ56" s="376">
        <v>5.5</v>
      </c>
      <c r="AR56" s="377">
        <v>-75.2</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2167674</v>
      </c>
      <c r="AN57" s="365">
        <v>73853</v>
      </c>
      <c r="AO57" s="366">
        <v>15.1</v>
      </c>
      <c r="AP57" s="367">
        <v>85173</v>
      </c>
      <c r="AQ57" s="368">
        <v>-4.3</v>
      </c>
      <c r="AR57" s="369">
        <v>19.399999999999999</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725443</v>
      </c>
      <c r="AN58" s="373">
        <v>24716</v>
      </c>
      <c r="AO58" s="374">
        <v>12.3</v>
      </c>
      <c r="AP58" s="375">
        <v>43913</v>
      </c>
      <c r="AQ58" s="376">
        <v>-3.4</v>
      </c>
      <c r="AR58" s="377">
        <v>15.7</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1989496</v>
      </c>
      <c r="AN59" s="365">
        <v>68689</v>
      </c>
      <c r="AO59" s="366">
        <v>-7</v>
      </c>
      <c r="AP59" s="367">
        <v>94081</v>
      </c>
      <c r="AQ59" s="368">
        <v>10.5</v>
      </c>
      <c r="AR59" s="369">
        <v>-17.5</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874935</v>
      </c>
      <c r="AN60" s="373">
        <v>30208</v>
      </c>
      <c r="AO60" s="374">
        <v>22.2</v>
      </c>
      <c r="AP60" s="375">
        <v>48949</v>
      </c>
      <c r="AQ60" s="376">
        <v>11.5</v>
      </c>
      <c r="AR60" s="377">
        <v>10.7</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2305863</v>
      </c>
      <c r="AN61" s="380">
        <v>77341</v>
      </c>
      <c r="AO61" s="381">
        <v>-0.3</v>
      </c>
      <c r="AP61" s="382">
        <v>87392</v>
      </c>
      <c r="AQ61" s="383">
        <v>-1.9</v>
      </c>
      <c r="AR61" s="369">
        <v>1.6</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1173922</v>
      </c>
      <c r="AN62" s="373">
        <v>39210</v>
      </c>
      <c r="AO62" s="374">
        <v>3</v>
      </c>
      <c r="AP62" s="375">
        <v>45169</v>
      </c>
      <c r="AQ62" s="376">
        <v>1.6</v>
      </c>
      <c r="AR62" s="377">
        <v>1.4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gRKy6NIGjwE8znHy4kt2pjevW9n7en9LhanaaqO1ySzYlUtmYxHsr6wxNdZrKsnRZbBD+ni8hKoGB9jjePfaiQ==" saltValue="JR70ieqC/s+3pqd0MYQx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548</v>
      </c>
    </row>
    <row r="120" spans="125:125" ht="13.5" hidden="1" customHeight="1"/>
    <row r="121" spans="125:125" ht="13.5" hidden="1" customHeight="1">
      <c r="DU121" s="291"/>
    </row>
  </sheetData>
  <sheetProtection algorithmName="SHA-512" hashValue="Xle0nsWN9UQomyAamcY0EKa+ek3K3s0cMYxH9pWPNGZ7QiqQGOi95/WEHygHbZjIW/wSi919aZyAOV7RnXVeAQ==" saltValue="v+ziTtGoa2pxpHnzFOTG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549</v>
      </c>
    </row>
  </sheetData>
  <sheetProtection algorithmName="SHA-512" hashValue="XPYTaNf06cj+N4z1MVqnSYp70S7Qg0tGzr/hnjVrK6vcqe2lIC/p2ZVX9oKofum7ezTOHtgo0S4c1OXkdM63pA==" saltValue="j7xVaVF2Zx84JJpofrmT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198" t="s">
        <v>3</v>
      </c>
      <c r="D47" s="1198"/>
      <c r="E47" s="1199"/>
      <c r="F47" s="11">
        <v>20.63</v>
      </c>
      <c r="G47" s="12">
        <v>20.91</v>
      </c>
      <c r="H47" s="12">
        <v>20.190000000000001</v>
      </c>
      <c r="I47" s="12">
        <v>18.59</v>
      </c>
      <c r="J47" s="13">
        <v>15.21</v>
      </c>
    </row>
    <row r="48" spans="2:10" ht="57.75" customHeight="1">
      <c r="B48" s="14"/>
      <c r="C48" s="1200" t="s">
        <v>4</v>
      </c>
      <c r="D48" s="1200"/>
      <c r="E48" s="1201"/>
      <c r="F48" s="15">
        <v>3.91</v>
      </c>
      <c r="G48" s="16">
        <v>4.28</v>
      </c>
      <c r="H48" s="16">
        <v>3.37</v>
      </c>
      <c r="I48" s="16">
        <v>4.9400000000000004</v>
      </c>
      <c r="J48" s="17">
        <v>3.69</v>
      </c>
    </row>
    <row r="49" spans="2:10" ht="57.75" customHeight="1" thickBot="1">
      <c r="B49" s="18"/>
      <c r="C49" s="1202" t="s">
        <v>5</v>
      </c>
      <c r="D49" s="1202"/>
      <c r="E49" s="1203"/>
      <c r="F49" s="19" t="s">
        <v>555</v>
      </c>
      <c r="G49" s="20">
        <v>0.26</v>
      </c>
      <c r="H49" s="20" t="s">
        <v>556</v>
      </c>
      <c r="I49" s="20">
        <v>0.13</v>
      </c>
      <c r="J49" s="21" t="s">
        <v>557</v>
      </c>
    </row>
    <row r="50" spans="2:10" ht="13.5" customHeight="1"/>
  </sheetData>
  <sheetProtection algorithmName="SHA-512" hashValue="3VtnpW5idVQZCfHBAiXHAuxI4miMC9nIrdxE/0D+kGoujFMasmYdCiaTPcJ5GyopDAinM/qKTtPnCop+PSUfJw==" saltValue="kFdjfYHut7DZFmwOpeSX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2021-03-04T04:52:21Z</cp:lastPrinted>
  <dcterms:created xsi:type="dcterms:W3CDTF">2021-02-05T04:37:34Z</dcterms:created>
  <dcterms:modified xsi:type="dcterms:W3CDTF">2022-02-22T01:42:46Z</dcterms:modified>
  <cp:category/>
</cp:coreProperties>
</file>