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zaisei2\Desktop\"/>
    </mc:Choice>
  </mc:AlternateContent>
  <workbookProtection workbookAlgorithmName="SHA-512" workbookHashValue="JLM0oFvjm4nqQHX8frPNPgr1cPlV001KL/tp/ogREgDi4YMwWR75DTgeiV2n6HRxLYdSaQ2up0xoE+MqYKD4Sw==" workbookSaltValue="uMll/D5DJk+B3K7e5XYGBA=="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G85" i="4"/>
  <c r="F85" i="4"/>
  <c r="E85" i="4"/>
  <c r="AT10" i="4"/>
  <c r="AL10" i="4"/>
  <c r="AD10" i="4"/>
  <c r="W10" i="4"/>
  <c r="I10" i="4"/>
  <c r="B10" i="4"/>
  <c r="BB8" i="4"/>
  <c r="AL8" i="4"/>
  <c r="AD8" i="4"/>
  <c r="P8" i="4"/>
  <c r="I8" i="4"/>
  <c r="B8" i="4"/>
</calcChain>
</file>

<file path=xl/sharedStrings.xml><?xml version="1.0" encoding="utf-8"?>
<sst xmlns="http://schemas.openxmlformats.org/spreadsheetml/2006/main" count="319" uniqueCount="116">
  <si>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</si>
  <si>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</si>
  <si>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</si>
  <si>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</si>
  <si>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</si>
  <si>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</si>
  <si>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</si>
  <si>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</si>
  <si>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</si>
  <si>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</si>
  <si>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</si>
  <si>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</si>
  <si>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</si>
  <si>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</si>
  <si>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</si>
  <si>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</si>
  <si>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</si>
  <si>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</si>
  <si>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</si>
  <si>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</si>
  <si>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</si>
  <si>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</si>
  <si>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</si>
  <si>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</si>
  <si>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</si>
  <si>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</si>
  <si>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</si>
  <si>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</si>
  <si>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</si>
  <si>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</si>
  <si>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</si>
  <si>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</si>
  <si>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</si>
  <si>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</si>
  <si>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</si>
  <si>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</si>
  <si>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</si>
  <si>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</si>
  <si>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</si>
  <si>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</si>
  <si>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</si>
  <si>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</si>
  <si>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</si>
  <si>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</si>
  <si>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</si>
  <si>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</si>
  <si>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</si>
  <si>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</si>
  <si>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</si>
  <si>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</si>
  <si>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</si>
  <si>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</si>
  <si>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</si>
  <si>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</si>
  <si>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</si>
  <si>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</si>
  <si>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</si>
  <si>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</si>
  <si>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</si>
  <si>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</si>
  <si>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</si>
  <si>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</si>
  <si>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</si>
  <si>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</si>
  <si>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</si>
  <si>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</si>
  <si>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</si>
  <si>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</si>
  <si>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</si>
  <si>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</si>
  <si>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</si>
  <si>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</si>
  <si>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</si>
  <si>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</si>
  <si>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</si>
  <si>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</si>
  <si>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</si>
  <si>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</si>
  <si>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</si>
  <si>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</si>
  <si>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</si>
  <si>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</si>
  <si>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</si>
  <si>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</si>
  <si>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</si>
  <si>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</si>
  <si>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</si>
  <si>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</si>
  <si>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</si>
  <si>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</si>
  <si>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</si>
  <si>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</si>
  <si>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</si>
  <si>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</si>
  <si>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</si>
  <si>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</si>
  <si>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佐賀県　鹿島市</t>
  </si>
  <si>
    <t>法適用</t>
  </si>
  <si>
    <t>下水道事業</t>
  </si>
  <si>
    <t>公共下水道</t>
  </si>
  <si>
    <t>Cc2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</si>
  <si>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</si>
  <si>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</si>
  <si>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</si>
  <si>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</si>
  <si>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</si>
  <si>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</si>
  <si>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</si>
  <si>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</si>
  <si>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</si>
  <si>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</si>
  <si>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</si>
  <si>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</si>
  <si>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有形固定資産減価償却率は類似団体平均値と比較して大幅に下回っているが、これは法適用後最初の減価償却であったことによるものであり、今後は類似団体を上回る速度で償却率が増加していくことが想定される。
　現在、平成２８年度に策定したストックマネジメント計画に基づいて、計画的な更新事業と点検調査事業を実施しているが、今後も定期的な進行状況の管理、適切な時期での計画の精査を行い、施設全体の長寿命化とリスクマネジメントを進めていく。</t>
    <phoneticPr fontId="4"/>
  </si>
  <si>
    <t>　本市は令和２年度から公営企業法の全部を適用し、今回が初めての決算となった。
　経常収支比率は１００％を超えているものの経費回収率が類似団体平均値を下回っており、不足部分を一般会計の繰入金により補い黒字化している。
経費回収率の低調は施設利用率が低く汚水処理原価が高くなっていることが主な要因であるため水洗化率の上昇が不可欠である。現在、下水道の面的整備により接続人口は増加しているが普及人口も合わせて増加しているため水洗化率は横這いで推移すると想定され維持管理の効率化を図るためにはより一層の普及啓発が必要である。
　また、令和８年度概成に向けて未普及対策事業を推進しており、企業債の短期・中期的な借入を継続していくため、未普及対策事業が完了するまでは収益的支出の規模は大きくなっていくことが想定される。
　</t>
    <rPh sb="333" eb="335">
      <t>キボ</t>
    </rPh>
    <rPh sb="336" eb="337">
      <t>オオ</t>
    </rPh>
    <phoneticPr fontId="4"/>
  </si>
  <si>
    <t>　下水道施設の整備を推進している中で経常経費の削減を行うのは難しく、また、人口減少社会が到来し使用料収入の確保が困難になることが予想され、現状のままの経営では収支の不均衡は拡大していくと分析する。
　収支の均衡を図り持続可能な経営を行うため、効率的な投資と水洗化率の向上を図ることはもちろんのこと、使用料の適正化を視野に入れた経営戦略の見直しを行う必要がある。
　また、下水道施設の共同化・広域化や汚泥の有効利用など経費削減の施策についての可能性を積極的に探っていく。</t>
    <rPh sb="136" eb="137">
      <t>ハカ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</si>
</sst>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033A-45E1-8161-D153052D74FA}"/>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1.65</c:v>
                </c:pt>
              </c:numCache>
            </c:numRef>
          </c:val>
          <c:smooth val="0"/>
          <c:extLst>
            <c:ext xmlns:c16="http://schemas.microsoft.com/office/drawing/2014/chart" uri="{C3380CC4-5D6E-409C-BE32-E72D297353CC}">
              <c16:uniqueId val="{00000001-033A-45E1-8161-D153052D74FA}"/>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42.92</c:v>
                </c:pt>
              </c:numCache>
            </c:numRef>
          </c:val>
          <c:extLst>
            <c:ext xmlns:c16="http://schemas.microsoft.com/office/drawing/2014/chart" uri="{C3380CC4-5D6E-409C-BE32-E72D297353CC}">
              <c16:uniqueId val="{00000000-771F-433C-9953-88FEC79B0F87}"/>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50.53</c:v>
                </c:pt>
              </c:numCache>
            </c:numRef>
          </c:val>
          <c:smooth val="0"/>
          <c:extLst>
            <c:ext xmlns:c16="http://schemas.microsoft.com/office/drawing/2014/chart" uri="{C3380CC4-5D6E-409C-BE32-E72D297353CC}">
              <c16:uniqueId val="{00000001-771F-433C-9953-88FEC79B0F87}"/>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72.790000000000006</c:v>
                </c:pt>
              </c:numCache>
            </c:numRef>
          </c:val>
          <c:extLst>
            <c:ext xmlns:c16="http://schemas.microsoft.com/office/drawing/2014/chart" uri="{C3380CC4-5D6E-409C-BE32-E72D297353CC}">
              <c16:uniqueId val="{00000000-4CC5-4BA7-8161-EAE37BD1E56D}"/>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82.08</c:v>
                </c:pt>
              </c:numCache>
            </c:numRef>
          </c:val>
          <c:smooth val="0"/>
          <c:extLst>
            <c:ext xmlns:c16="http://schemas.microsoft.com/office/drawing/2014/chart" uri="{C3380CC4-5D6E-409C-BE32-E72D297353CC}">
              <c16:uniqueId val="{00000001-4CC5-4BA7-8161-EAE37BD1E56D}"/>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107.93</c:v>
                </c:pt>
              </c:numCache>
            </c:numRef>
          </c:val>
          <c:extLst>
            <c:ext xmlns:c16="http://schemas.microsoft.com/office/drawing/2014/chart" uri="{C3380CC4-5D6E-409C-BE32-E72D297353CC}">
              <c16:uniqueId val="{00000000-E6D7-4237-9339-540BF87CA626}"/>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107.21</c:v>
                </c:pt>
              </c:numCache>
            </c:numRef>
          </c:val>
          <c:smooth val="0"/>
          <c:extLst>
            <c:ext xmlns:c16="http://schemas.microsoft.com/office/drawing/2014/chart" uri="{C3380CC4-5D6E-409C-BE32-E72D297353CC}">
              <c16:uniqueId val="{00000001-E6D7-4237-9339-540BF87CA626}"/>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3.57</c:v>
                </c:pt>
              </c:numCache>
            </c:numRef>
          </c:val>
          <c:extLst>
            <c:ext xmlns:c16="http://schemas.microsoft.com/office/drawing/2014/chart" uri="{C3380CC4-5D6E-409C-BE32-E72D297353CC}">
              <c16:uniqueId val="{00000000-76E8-43FE-AA83-506D69716ABB}"/>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12.7</c:v>
                </c:pt>
              </c:numCache>
            </c:numRef>
          </c:val>
          <c:smooth val="0"/>
          <c:extLst>
            <c:ext xmlns:c16="http://schemas.microsoft.com/office/drawing/2014/chart" uri="{C3380CC4-5D6E-409C-BE32-E72D297353CC}">
              <c16:uniqueId val="{00000001-76E8-43FE-AA83-506D69716ABB}"/>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0823-43C3-A5D9-0478E16FAC51}"/>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
                  <c:v>0</c:v>
                </c:pt>
              </c:numCache>
            </c:numRef>
          </c:val>
          <c:smooth val="0"/>
          <c:extLst>
            <c:ext xmlns:c16="http://schemas.microsoft.com/office/drawing/2014/chart" uri="{C3380CC4-5D6E-409C-BE32-E72D297353CC}">
              <c16:uniqueId val="{00000001-0823-43C3-A5D9-0478E16FAC51}"/>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9547-4ACA-968E-6F5521624317}"/>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43.71</c:v>
                </c:pt>
              </c:numCache>
            </c:numRef>
          </c:val>
          <c:smooth val="0"/>
          <c:extLst>
            <c:ext xmlns:c16="http://schemas.microsoft.com/office/drawing/2014/chart" uri="{C3380CC4-5D6E-409C-BE32-E72D297353CC}">
              <c16:uniqueId val="{00000001-9547-4ACA-968E-6F5521624317}"/>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51.66</c:v>
                </c:pt>
              </c:numCache>
            </c:numRef>
          </c:val>
          <c:extLst>
            <c:ext xmlns:c16="http://schemas.microsoft.com/office/drawing/2014/chart" uri="{C3380CC4-5D6E-409C-BE32-E72D297353CC}">
              <c16:uniqueId val="{00000000-C335-4DCF-BFDB-17DB82E84CD1}"/>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40.67</c:v>
                </c:pt>
              </c:numCache>
            </c:numRef>
          </c:val>
          <c:smooth val="0"/>
          <c:extLst>
            <c:ext xmlns:c16="http://schemas.microsoft.com/office/drawing/2014/chart" uri="{C3380CC4-5D6E-409C-BE32-E72D297353CC}">
              <c16:uniqueId val="{00000001-C335-4DCF-BFDB-17DB82E84CD1}"/>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6522-406A-A1E9-0B2692905402}"/>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1050.51</c:v>
                </c:pt>
              </c:numCache>
            </c:numRef>
          </c:val>
          <c:smooth val="0"/>
          <c:extLst>
            <c:ext xmlns:c16="http://schemas.microsoft.com/office/drawing/2014/chart" uri="{C3380CC4-5D6E-409C-BE32-E72D297353CC}">
              <c16:uniqueId val="{00000001-6522-406A-A1E9-0B2692905402}"/>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c:v>72.91</c:v>
                </c:pt>
              </c:numCache>
            </c:numRef>
          </c:val>
          <c:extLst>
            <c:ext xmlns:c16="http://schemas.microsoft.com/office/drawing/2014/chart" uri="{C3380CC4-5D6E-409C-BE32-E72D297353CC}">
              <c16:uniqueId val="{00000000-687B-4414-919A-A675F07C5725}"/>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82.65</c:v>
                </c:pt>
              </c:numCache>
            </c:numRef>
          </c:val>
          <c:smooth val="0"/>
          <c:extLst>
            <c:ext xmlns:c16="http://schemas.microsoft.com/office/drawing/2014/chart" uri="{C3380CC4-5D6E-409C-BE32-E72D297353CC}">
              <c16:uniqueId val="{00000001-687B-4414-919A-A675F07C5725}"/>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205.05</c:v>
                </c:pt>
              </c:numCache>
            </c:numRef>
          </c:val>
          <c:extLst>
            <c:ext xmlns:c16="http://schemas.microsoft.com/office/drawing/2014/chart" uri="{C3380CC4-5D6E-409C-BE32-E72D297353CC}">
              <c16:uniqueId val="{00000000-504F-4164-8904-3EF07986F821}"/>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186.3</c:v>
                </c:pt>
              </c:numCache>
            </c:numRef>
          </c:val>
          <c:smooth val="0"/>
          <c:extLst>
            <c:ext xmlns:c16="http://schemas.microsoft.com/office/drawing/2014/chart" uri="{C3380CC4-5D6E-409C-BE32-E72D297353CC}">
              <c16:uniqueId val="{00000001-504F-4164-8904-3EF07986F821}"/>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佐賀県　鹿島市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Cc2</v>
      </c>
      <c r="X8" s="49"/>
      <c r="Y8" s="49"/>
      <c r="Z8" s="49"/>
      <c r="AA8" s="49"/>
      <c r="AB8" s="49"/>
      <c r="AC8" s="49"/>
      <c r="AD8" s="50" t="str">
        <f>データ!$M$6</f>
        <v>非設置</v>
      </c>
      <c r="AE8" s="50"/>
      <c r="AF8" s="50"/>
      <c r="AG8" s="50"/>
      <c r="AH8" s="50"/>
      <c r="AI8" s="50"/>
      <c r="AJ8" s="50"/>
      <c r="AK8" s="3"/>
      <c r="AL8" s="51">
        <f>データ!S6</f>
        <v>28606</v>
      </c>
      <c r="AM8" s="51"/>
      <c r="AN8" s="51"/>
      <c r="AO8" s="51"/>
      <c r="AP8" s="51"/>
      <c r="AQ8" s="51"/>
      <c r="AR8" s="51"/>
      <c r="AS8" s="51"/>
      <c r="AT8" s="46">
        <f>データ!T6</f>
        <v>112.12</v>
      </c>
      <c r="AU8" s="46"/>
      <c r="AV8" s="46"/>
      <c r="AW8" s="46"/>
      <c r="AX8" s="46"/>
      <c r="AY8" s="46"/>
      <c r="AZ8" s="46"/>
      <c r="BA8" s="46"/>
      <c r="BB8" s="46">
        <f>データ!U6</f>
        <v>255.14</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60.79</v>
      </c>
      <c r="J10" s="46"/>
      <c r="K10" s="46"/>
      <c r="L10" s="46"/>
      <c r="M10" s="46"/>
      <c r="N10" s="46"/>
      <c r="O10" s="46"/>
      <c r="P10" s="46">
        <f>データ!P6</f>
        <v>42.2</v>
      </c>
      <c r="Q10" s="46"/>
      <c r="R10" s="46"/>
      <c r="S10" s="46"/>
      <c r="T10" s="46"/>
      <c r="U10" s="46"/>
      <c r="V10" s="46"/>
      <c r="W10" s="46">
        <f>データ!Q6</f>
        <v>88.68</v>
      </c>
      <c r="X10" s="46"/>
      <c r="Y10" s="46"/>
      <c r="Z10" s="46"/>
      <c r="AA10" s="46"/>
      <c r="AB10" s="46"/>
      <c r="AC10" s="46"/>
      <c r="AD10" s="51">
        <f>データ!R6</f>
        <v>2640</v>
      </c>
      <c r="AE10" s="51"/>
      <c r="AF10" s="51"/>
      <c r="AG10" s="51"/>
      <c r="AH10" s="51"/>
      <c r="AI10" s="51"/>
      <c r="AJ10" s="51"/>
      <c r="AK10" s="2"/>
      <c r="AL10" s="51">
        <f>データ!V6</f>
        <v>11983</v>
      </c>
      <c r="AM10" s="51"/>
      <c r="AN10" s="51"/>
      <c r="AO10" s="51"/>
      <c r="AP10" s="51"/>
      <c r="AQ10" s="51"/>
      <c r="AR10" s="51"/>
      <c r="AS10" s="51"/>
      <c r="AT10" s="46">
        <f>データ!W6</f>
        <v>3.59</v>
      </c>
      <c r="AU10" s="46"/>
      <c r="AV10" s="46"/>
      <c r="AW10" s="46"/>
      <c r="AX10" s="46"/>
      <c r="AY10" s="46"/>
      <c r="AZ10" s="46"/>
      <c r="BA10" s="46"/>
      <c r="BB10" s="46">
        <f>データ!X6</f>
        <v>3337.88</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114</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113</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115</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EPJCXfFTAx7a1syXR3tSqZRocd+nRY5JeJKpoKMVIgaE0WMmV6H0e0rXa5/jrVMVpFCiMDN7XaqUV3xDXG6Kqg==" saltValue="mZ1jrFz8Qxt3aJzw6T8SW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412074</v>
      </c>
      <c r="D6" s="33">
        <f t="shared" si="3"/>
        <v>46</v>
      </c>
      <c r="E6" s="33">
        <f t="shared" si="3"/>
        <v>17</v>
      </c>
      <c r="F6" s="33">
        <f t="shared" si="3"/>
        <v>1</v>
      </c>
      <c r="G6" s="33">
        <f t="shared" si="3"/>
        <v>0</v>
      </c>
      <c r="H6" s="33" t="str">
        <f t="shared" si="3"/>
        <v>佐賀県　鹿島市</v>
      </c>
      <c r="I6" s="33" t="str">
        <f t="shared" si="3"/>
        <v>法適用</v>
      </c>
      <c r="J6" s="33" t="str">
        <f t="shared" si="3"/>
        <v>下水道事業</v>
      </c>
      <c r="K6" s="33" t="str">
        <f t="shared" si="3"/>
        <v>公共下水道</v>
      </c>
      <c r="L6" s="33" t="str">
        <f t="shared" si="3"/>
        <v>Cc2</v>
      </c>
      <c r="M6" s="33" t="str">
        <f t="shared" si="3"/>
        <v>非設置</v>
      </c>
      <c r="N6" s="34" t="str">
        <f t="shared" si="3"/>
        <v>-</v>
      </c>
      <c r="O6" s="34">
        <f t="shared" si="3"/>
        <v>60.79</v>
      </c>
      <c r="P6" s="34">
        <f t="shared" si="3"/>
        <v>42.2</v>
      </c>
      <c r="Q6" s="34">
        <f t="shared" si="3"/>
        <v>88.68</v>
      </c>
      <c r="R6" s="34">
        <f t="shared" si="3"/>
        <v>2640</v>
      </c>
      <c r="S6" s="34">
        <f t="shared" si="3"/>
        <v>28606</v>
      </c>
      <c r="T6" s="34">
        <f t="shared" si="3"/>
        <v>112.12</v>
      </c>
      <c r="U6" s="34">
        <f t="shared" si="3"/>
        <v>255.14</v>
      </c>
      <c r="V6" s="34">
        <f t="shared" si="3"/>
        <v>11983</v>
      </c>
      <c r="W6" s="34">
        <f t="shared" si="3"/>
        <v>3.59</v>
      </c>
      <c r="X6" s="34">
        <f t="shared" si="3"/>
        <v>3337.88</v>
      </c>
      <c r="Y6" s="35" t="str">
        <f>IF(Y7="",NA(),Y7)</f>
        <v>-</v>
      </c>
      <c r="Z6" s="35" t="str">
        <f t="shared" ref="Z6:AH6" si="4">IF(Z7="",NA(),Z7)</f>
        <v>-</v>
      </c>
      <c r="AA6" s="35" t="str">
        <f t="shared" si="4"/>
        <v>-</v>
      </c>
      <c r="AB6" s="35" t="str">
        <f t="shared" si="4"/>
        <v>-</v>
      </c>
      <c r="AC6" s="35">
        <f t="shared" si="4"/>
        <v>107.93</v>
      </c>
      <c r="AD6" s="35" t="str">
        <f t="shared" si="4"/>
        <v>-</v>
      </c>
      <c r="AE6" s="35" t="str">
        <f t="shared" si="4"/>
        <v>-</v>
      </c>
      <c r="AF6" s="35" t="str">
        <f t="shared" si="4"/>
        <v>-</v>
      </c>
      <c r="AG6" s="35" t="str">
        <f t="shared" si="4"/>
        <v>-</v>
      </c>
      <c r="AH6" s="35">
        <f t="shared" si="4"/>
        <v>107.21</v>
      </c>
      <c r="AI6" s="34" t="str">
        <f>IF(AI7="","",IF(AI7="-","【-】","【"&amp;SUBSTITUTE(TEXT(AI7,"#,##0.00"),"-","△")&amp;"】"))</f>
        <v>【106.67】</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43.71</v>
      </c>
      <c r="AT6" s="34" t="str">
        <f>IF(AT7="","",IF(AT7="-","【-】","【"&amp;SUBSTITUTE(TEXT(AT7,"#,##0.00"),"-","△")&amp;"】"))</f>
        <v>【3.64】</v>
      </c>
      <c r="AU6" s="35" t="str">
        <f>IF(AU7="",NA(),AU7)</f>
        <v>-</v>
      </c>
      <c r="AV6" s="35" t="str">
        <f t="shared" ref="AV6:BD6" si="6">IF(AV7="",NA(),AV7)</f>
        <v>-</v>
      </c>
      <c r="AW6" s="35" t="str">
        <f t="shared" si="6"/>
        <v>-</v>
      </c>
      <c r="AX6" s="35" t="str">
        <f t="shared" si="6"/>
        <v>-</v>
      </c>
      <c r="AY6" s="35">
        <f t="shared" si="6"/>
        <v>51.66</v>
      </c>
      <c r="AZ6" s="35" t="str">
        <f t="shared" si="6"/>
        <v>-</v>
      </c>
      <c r="BA6" s="35" t="str">
        <f t="shared" si="6"/>
        <v>-</v>
      </c>
      <c r="BB6" s="35" t="str">
        <f t="shared" si="6"/>
        <v>-</v>
      </c>
      <c r="BC6" s="35" t="str">
        <f t="shared" si="6"/>
        <v>-</v>
      </c>
      <c r="BD6" s="35">
        <f t="shared" si="6"/>
        <v>40.67</v>
      </c>
      <c r="BE6" s="34" t="str">
        <f>IF(BE7="","",IF(BE7="-","【-】","【"&amp;SUBSTITUTE(TEXT(BE7,"#,##0.00"),"-","△")&amp;"】"))</f>
        <v>【67.52】</v>
      </c>
      <c r="BF6" s="35" t="str">
        <f>IF(BF7="",NA(),BF7)</f>
        <v>-</v>
      </c>
      <c r="BG6" s="35" t="str">
        <f t="shared" ref="BG6:BO6" si="7">IF(BG7="",NA(),BG7)</f>
        <v>-</v>
      </c>
      <c r="BH6" s="35" t="str">
        <f t="shared" si="7"/>
        <v>-</v>
      </c>
      <c r="BI6" s="35" t="str">
        <f t="shared" si="7"/>
        <v>-</v>
      </c>
      <c r="BJ6" s="34">
        <f t="shared" si="7"/>
        <v>0</v>
      </c>
      <c r="BK6" s="35" t="str">
        <f t="shared" si="7"/>
        <v>-</v>
      </c>
      <c r="BL6" s="35" t="str">
        <f t="shared" si="7"/>
        <v>-</v>
      </c>
      <c r="BM6" s="35" t="str">
        <f t="shared" si="7"/>
        <v>-</v>
      </c>
      <c r="BN6" s="35" t="str">
        <f t="shared" si="7"/>
        <v>-</v>
      </c>
      <c r="BO6" s="35">
        <f t="shared" si="7"/>
        <v>1050.51</v>
      </c>
      <c r="BP6" s="34" t="str">
        <f>IF(BP7="","",IF(BP7="-","【-】","【"&amp;SUBSTITUTE(TEXT(BP7,"#,##0.00"),"-","△")&amp;"】"))</f>
        <v>【705.21】</v>
      </c>
      <c r="BQ6" s="35" t="str">
        <f>IF(BQ7="",NA(),BQ7)</f>
        <v>-</v>
      </c>
      <c r="BR6" s="35" t="str">
        <f t="shared" ref="BR6:BZ6" si="8">IF(BR7="",NA(),BR7)</f>
        <v>-</v>
      </c>
      <c r="BS6" s="35" t="str">
        <f t="shared" si="8"/>
        <v>-</v>
      </c>
      <c r="BT6" s="35" t="str">
        <f t="shared" si="8"/>
        <v>-</v>
      </c>
      <c r="BU6" s="35">
        <f t="shared" si="8"/>
        <v>72.91</v>
      </c>
      <c r="BV6" s="35" t="str">
        <f t="shared" si="8"/>
        <v>-</v>
      </c>
      <c r="BW6" s="35" t="str">
        <f t="shared" si="8"/>
        <v>-</v>
      </c>
      <c r="BX6" s="35" t="str">
        <f t="shared" si="8"/>
        <v>-</v>
      </c>
      <c r="BY6" s="35" t="str">
        <f t="shared" si="8"/>
        <v>-</v>
      </c>
      <c r="BZ6" s="35">
        <f t="shared" si="8"/>
        <v>82.65</v>
      </c>
      <c r="CA6" s="34" t="str">
        <f>IF(CA7="","",IF(CA7="-","【-】","【"&amp;SUBSTITUTE(TEXT(CA7,"#,##0.00"),"-","△")&amp;"】"))</f>
        <v>【98.96】</v>
      </c>
      <c r="CB6" s="35" t="str">
        <f>IF(CB7="",NA(),CB7)</f>
        <v>-</v>
      </c>
      <c r="CC6" s="35" t="str">
        <f t="shared" ref="CC6:CK6" si="9">IF(CC7="",NA(),CC7)</f>
        <v>-</v>
      </c>
      <c r="CD6" s="35" t="str">
        <f t="shared" si="9"/>
        <v>-</v>
      </c>
      <c r="CE6" s="35" t="str">
        <f t="shared" si="9"/>
        <v>-</v>
      </c>
      <c r="CF6" s="35">
        <f t="shared" si="9"/>
        <v>205.05</v>
      </c>
      <c r="CG6" s="35" t="str">
        <f t="shared" si="9"/>
        <v>-</v>
      </c>
      <c r="CH6" s="35" t="str">
        <f t="shared" si="9"/>
        <v>-</v>
      </c>
      <c r="CI6" s="35" t="str">
        <f t="shared" si="9"/>
        <v>-</v>
      </c>
      <c r="CJ6" s="35" t="str">
        <f t="shared" si="9"/>
        <v>-</v>
      </c>
      <c r="CK6" s="35">
        <f t="shared" si="9"/>
        <v>186.3</v>
      </c>
      <c r="CL6" s="34" t="str">
        <f>IF(CL7="","",IF(CL7="-","【-】","【"&amp;SUBSTITUTE(TEXT(CL7,"#,##0.00"),"-","△")&amp;"】"))</f>
        <v>【134.52】</v>
      </c>
      <c r="CM6" s="35" t="str">
        <f>IF(CM7="",NA(),CM7)</f>
        <v>-</v>
      </c>
      <c r="CN6" s="35" t="str">
        <f t="shared" ref="CN6:CV6" si="10">IF(CN7="",NA(),CN7)</f>
        <v>-</v>
      </c>
      <c r="CO6" s="35" t="str">
        <f t="shared" si="10"/>
        <v>-</v>
      </c>
      <c r="CP6" s="35" t="str">
        <f t="shared" si="10"/>
        <v>-</v>
      </c>
      <c r="CQ6" s="35">
        <f t="shared" si="10"/>
        <v>42.92</v>
      </c>
      <c r="CR6" s="35" t="str">
        <f t="shared" si="10"/>
        <v>-</v>
      </c>
      <c r="CS6" s="35" t="str">
        <f t="shared" si="10"/>
        <v>-</v>
      </c>
      <c r="CT6" s="35" t="str">
        <f t="shared" si="10"/>
        <v>-</v>
      </c>
      <c r="CU6" s="35" t="str">
        <f t="shared" si="10"/>
        <v>-</v>
      </c>
      <c r="CV6" s="35">
        <f t="shared" si="10"/>
        <v>50.53</v>
      </c>
      <c r="CW6" s="34" t="str">
        <f>IF(CW7="","",IF(CW7="-","【-】","【"&amp;SUBSTITUTE(TEXT(CW7,"#,##0.00"),"-","△")&amp;"】"))</f>
        <v>【59.57】</v>
      </c>
      <c r="CX6" s="35" t="str">
        <f>IF(CX7="",NA(),CX7)</f>
        <v>-</v>
      </c>
      <c r="CY6" s="35" t="str">
        <f t="shared" ref="CY6:DG6" si="11">IF(CY7="",NA(),CY7)</f>
        <v>-</v>
      </c>
      <c r="CZ6" s="35" t="str">
        <f t="shared" si="11"/>
        <v>-</v>
      </c>
      <c r="DA6" s="35" t="str">
        <f t="shared" si="11"/>
        <v>-</v>
      </c>
      <c r="DB6" s="35">
        <f t="shared" si="11"/>
        <v>72.790000000000006</v>
      </c>
      <c r="DC6" s="35" t="str">
        <f t="shared" si="11"/>
        <v>-</v>
      </c>
      <c r="DD6" s="35" t="str">
        <f t="shared" si="11"/>
        <v>-</v>
      </c>
      <c r="DE6" s="35" t="str">
        <f t="shared" si="11"/>
        <v>-</v>
      </c>
      <c r="DF6" s="35" t="str">
        <f t="shared" si="11"/>
        <v>-</v>
      </c>
      <c r="DG6" s="35">
        <f t="shared" si="11"/>
        <v>82.08</v>
      </c>
      <c r="DH6" s="34" t="str">
        <f>IF(DH7="","",IF(DH7="-","【-】","【"&amp;SUBSTITUTE(TEXT(DH7,"#,##0.00"),"-","△")&amp;"】"))</f>
        <v>【95.57】</v>
      </c>
      <c r="DI6" s="35" t="str">
        <f>IF(DI7="",NA(),DI7)</f>
        <v>-</v>
      </c>
      <c r="DJ6" s="35" t="str">
        <f t="shared" ref="DJ6:DR6" si="12">IF(DJ7="",NA(),DJ7)</f>
        <v>-</v>
      </c>
      <c r="DK6" s="35" t="str">
        <f t="shared" si="12"/>
        <v>-</v>
      </c>
      <c r="DL6" s="35" t="str">
        <f t="shared" si="12"/>
        <v>-</v>
      </c>
      <c r="DM6" s="35">
        <f t="shared" si="12"/>
        <v>3.57</v>
      </c>
      <c r="DN6" s="35" t="str">
        <f t="shared" si="12"/>
        <v>-</v>
      </c>
      <c r="DO6" s="35" t="str">
        <f t="shared" si="12"/>
        <v>-</v>
      </c>
      <c r="DP6" s="35" t="str">
        <f t="shared" si="12"/>
        <v>-</v>
      </c>
      <c r="DQ6" s="35" t="str">
        <f t="shared" si="12"/>
        <v>-</v>
      </c>
      <c r="DR6" s="35">
        <f t="shared" si="12"/>
        <v>12.7</v>
      </c>
      <c r="DS6" s="34" t="str">
        <f>IF(DS7="","",IF(DS7="-","【-】","【"&amp;SUBSTITUTE(TEXT(DS7,"#,##0.00"),"-","△")&amp;"】"))</f>
        <v>【36.52】</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4">
        <f t="shared" si="13"/>
        <v>0</v>
      </c>
      <c r="ED6" s="34" t="str">
        <f>IF(ED7="","",IF(ED7="-","【-】","【"&amp;SUBSTITUTE(TEXT(ED7,"#,##0.00"),"-","△")&amp;"】"))</f>
        <v>【5.72】</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1.65</v>
      </c>
      <c r="EO6" s="34" t="str">
        <f>IF(EO7="","",IF(EO7="-","【-】","【"&amp;SUBSTITUTE(TEXT(EO7,"#,##0.00"),"-","△")&amp;"】"))</f>
        <v>【0.30】</v>
      </c>
    </row>
    <row r="7" spans="1:148" s="36" customFormat="1" x14ac:dyDescent="0.15">
      <c r="A7" s="28"/>
      <c r="B7" s="37">
        <v>2020</v>
      </c>
      <c r="C7" s="37">
        <v>412074</v>
      </c>
      <c r="D7" s="37">
        <v>46</v>
      </c>
      <c r="E7" s="37">
        <v>17</v>
      </c>
      <c r="F7" s="37">
        <v>1</v>
      </c>
      <c r="G7" s="37">
        <v>0</v>
      </c>
      <c r="H7" s="37" t="s">
        <v>96</v>
      </c>
      <c r="I7" s="37" t="s">
        <v>97</v>
      </c>
      <c r="J7" s="37" t="s">
        <v>98</v>
      </c>
      <c r="K7" s="37" t="s">
        <v>99</v>
      </c>
      <c r="L7" s="37" t="s">
        <v>100</v>
      </c>
      <c r="M7" s="37" t="s">
        <v>101</v>
      </c>
      <c r="N7" s="38" t="s">
        <v>102</v>
      </c>
      <c r="O7" s="38">
        <v>60.79</v>
      </c>
      <c r="P7" s="38">
        <v>42.2</v>
      </c>
      <c r="Q7" s="38">
        <v>88.68</v>
      </c>
      <c r="R7" s="38">
        <v>2640</v>
      </c>
      <c r="S7" s="38">
        <v>28606</v>
      </c>
      <c r="T7" s="38">
        <v>112.12</v>
      </c>
      <c r="U7" s="38">
        <v>255.14</v>
      </c>
      <c r="V7" s="38">
        <v>11983</v>
      </c>
      <c r="W7" s="38">
        <v>3.59</v>
      </c>
      <c r="X7" s="38">
        <v>3337.88</v>
      </c>
      <c r="Y7" s="38" t="s">
        <v>102</v>
      </c>
      <c r="Z7" s="38" t="s">
        <v>102</v>
      </c>
      <c r="AA7" s="38" t="s">
        <v>102</v>
      </c>
      <c r="AB7" s="38" t="s">
        <v>102</v>
      </c>
      <c r="AC7" s="38">
        <v>107.93</v>
      </c>
      <c r="AD7" s="38" t="s">
        <v>102</v>
      </c>
      <c r="AE7" s="38" t="s">
        <v>102</v>
      </c>
      <c r="AF7" s="38" t="s">
        <v>102</v>
      </c>
      <c r="AG7" s="38" t="s">
        <v>102</v>
      </c>
      <c r="AH7" s="38">
        <v>107.21</v>
      </c>
      <c r="AI7" s="38">
        <v>106.67</v>
      </c>
      <c r="AJ7" s="38" t="s">
        <v>102</v>
      </c>
      <c r="AK7" s="38" t="s">
        <v>102</v>
      </c>
      <c r="AL7" s="38" t="s">
        <v>102</v>
      </c>
      <c r="AM7" s="38" t="s">
        <v>102</v>
      </c>
      <c r="AN7" s="38">
        <v>0</v>
      </c>
      <c r="AO7" s="38" t="s">
        <v>102</v>
      </c>
      <c r="AP7" s="38" t="s">
        <v>102</v>
      </c>
      <c r="AQ7" s="38" t="s">
        <v>102</v>
      </c>
      <c r="AR7" s="38" t="s">
        <v>102</v>
      </c>
      <c r="AS7" s="38">
        <v>43.71</v>
      </c>
      <c r="AT7" s="38">
        <v>3.64</v>
      </c>
      <c r="AU7" s="38" t="s">
        <v>102</v>
      </c>
      <c r="AV7" s="38" t="s">
        <v>102</v>
      </c>
      <c r="AW7" s="38" t="s">
        <v>102</v>
      </c>
      <c r="AX7" s="38" t="s">
        <v>102</v>
      </c>
      <c r="AY7" s="38">
        <v>51.66</v>
      </c>
      <c r="AZ7" s="38" t="s">
        <v>102</v>
      </c>
      <c r="BA7" s="38" t="s">
        <v>102</v>
      </c>
      <c r="BB7" s="38" t="s">
        <v>102</v>
      </c>
      <c r="BC7" s="38" t="s">
        <v>102</v>
      </c>
      <c r="BD7" s="38">
        <v>40.67</v>
      </c>
      <c r="BE7" s="38">
        <v>67.52</v>
      </c>
      <c r="BF7" s="38" t="s">
        <v>102</v>
      </c>
      <c r="BG7" s="38" t="s">
        <v>102</v>
      </c>
      <c r="BH7" s="38" t="s">
        <v>102</v>
      </c>
      <c r="BI7" s="38" t="s">
        <v>102</v>
      </c>
      <c r="BJ7" s="38">
        <v>0</v>
      </c>
      <c r="BK7" s="38" t="s">
        <v>102</v>
      </c>
      <c r="BL7" s="38" t="s">
        <v>102</v>
      </c>
      <c r="BM7" s="38" t="s">
        <v>102</v>
      </c>
      <c r="BN7" s="38" t="s">
        <v>102</v>
      </c>
      <c r="BO7" s="38">
        <v>1050.51</v>
      </c>
      <c r="BP7" s="38">
        <v>705.21</v>
      </c>
      <c r="BQ7" s="38" t="s">
        <v>102</v>
      </c>
      <c r="BR7" s="38" t="s">
        <v>102</v>
      </c>
      <c r="BS7" s="38" t="s">
        <v>102</v>
      </c>
      <c r="BT7" s="38" t="s">
        <v>102</v>
      </c>
      <c r="BU7" s="38">
        <v>72.91</v>
      </c>
      <c r="BV7" s="38" t="s">
        <v>102</v>
      </c>
      <c r="BW7" s="38" t="s">
        <v>102</v>
      </c>
      <c r="BX7" s="38" t="s">
        <v>102</v>
      </c>
      <c r="BY7" s="38" t="s">
        <v>102</v>
      </c>
      <c r="BZ7" s="38">
        <v>82.65</v>
      </c>
      <c r="CA7" s="38">
        <v>98.96</v>
      </c>
      <c r="CB7" s="38" t="s">
        <v>102</v>
      </c>
      <c r="CC7" s="38" t="s">
        <v>102</v>
      </c>
      <c r="CD7" s="38" t="s">
        <v>102</v>
      </c>
      <c r="CE7" s="38" t="s">
        <v>102</v>
      </c>
      <c r="CF7" s="38">
        <v>205.05</v>
      </c>
      <c r="CG7" s="38" t="s">
        <v>102</v>
      </c>
      <c r="CH7" s="38" t="s">
        <v>102</v>
      </c>
      <c r="CI7" s="38" t="s">
        <v>102</v>
      </c>
      <c r="CJ7" s="38" t="s">
        <v>102</v>
      </c>
      <c r="CK7" s="38">
        <v>186.3</v>
      </c>
      <c r="CL7" s="38">
        <v>134.52000000000001</v>
      </c>
      <c r="CM7" s="38" t="s">
        <v>102</v>
      </c>
      <c r="CN7" s="38" t="s">
        <v>102</v>
      </c>
      <c r="CO7" s="38" t="s">
        <v>102</v>
      </c>
      <c r="CP7" s="38" t="s">
        <v>102</v>
      </c>
      <c r="CQ7" s="38">
        <v>42.92</v>
      </c>
      <c r="CR7" s="38" t="s">
        <v>102</v>
      </c>
      <c r="CS7" s="38" t="s">
        <v>102</v>
      </c>
      <c r="CT7" s="38" t="s">
        <v>102</v>
      </c>
      <c r="CU7" s="38" t="s">
        <v>102</v>
      </c>
      <c r="CV7" s="38">
        <v>50.53</v>
      </c>
      <c r="CW7" s="38">
        <v>59.57</v>
      </c>
      <c r="CX7" s="38" t="s">
        <v>102</v>
      </c>
      <c r="CY7" s="38" t="s">
        <v>102</v>
      </c>
      <c r="CZ7" s="38" t="s">
        <v>102</v>
      </c>
      <c r="DA7" s="38" t="s">
        <v>102</v>
      </c>
      <c r="DB7" s="38">
        <v>72.790000000000006</v>
      </c>
      <c r="DC7" s="38" t="s">
        <v>102</v>
      </c>
      <c r="DD7" s="38" t="s">
        <v>102</v>
      </c>
      <c r="DE7" s="38" t="s">
        <v>102</v>
      </c>
      <c r="DF7" s="38" t="s">
        <v>102</v>
      </c>
      <c r="DG7" s="38">
        <v>82.08</v>
      </c>
      <c r="DH7" s="38">
        <v>95.57</v>
      </c>
      <c r="DI7" s="38" t="s">
        <v>102</v>
      </c>
      <c r="DJ7" s="38" t="s">
        <v>102</v>
      </c>
      <c r="DK7" s="38" t="s">
        <v>102</v>
      </c>
      <c r="DL7" s="38" t="s">
        <v>102</v>
      </c>
      <c r="DM7" s="38">
        <v>3.57</v>
      </c>
      <c r="DN7" s="38" t="s">
        <v>102</v>
      </c>
      <c r="DO7" s="38" t="s">
        <v>102</v>
      </c>
      <c r="DP7" s="38" t="s">
        <v>102</v>
      </c>
      <c r="DQ7" s="38" t="s">
        <v>102</v>
      </c>
      <c r="DR7" s="38">
        <v>12.7</v>
      </c>
      <c r="DS7" s="38">
        <v>36.520000000000003</v>
      </c>
      <c r="DT7" s="38" t="s">
        <v>102</v>
      </c>
      <c r="DU7" s="38" t="s">
        <v>102</v>
      </c>
      <c r="DV7" s="38" t="s">
        <v>102</v>
      </c>
      <c r="DW7" s="38" t="s">
        <v>102</v>
      </c>
      <c r="DX7" s="38">
        <v>0</v>
      </c>
      <c r="DY7" s="38" t="s">
        <v>102</v>
      </c>
      <c r="DZ7" s="38" t="s">
        <v>102</v>
      </c>
      <c r="EA7" s="38" t="s">
        <v>102</v>
      </c>
      <c r="EB7" s="38" t="s">
        <v>102</v>
      </c>
      <c r="EC7" s="38">
        <v>0</v>
      </c>
      <c r="ED7" s="38">
        <v>5.72</v>
      </c>
      <c r="EE7" s="38" t="s">
        <v>102</v>
      </c>
      <c r="EF7" s="38" t="s">
        <v>102</v>
      </c>
      <c r="EG7" s="38" t="s">
        <v>102</v>
      </c>
      <c r="EH7" s="38" t="s">
        <v>102</v>
      </c>
      <c r="EI7" s="38">
        <v>0</v>
      </c>
      <c r="EJ7" s="38" t="s">
        <v>102</v>
      </c>
      <c r="EK7" s="38" t="s">
        <v>102</v>
      </c>
      <c r="EL7" s="38" t="s">
        <v>102</v>
      </c>
      <c r="EM7" s="38" t="s">
        <v>102</v>
      </c>
      <c r="EN7" s="38">
        <v>1.65</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110</v>
      </c>
      <c r="D13" t="s">
        <v>110</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zaisei2</cp:lastModifiedBy>
  <cp:lastPrinted>2022-01-24T05:51:29Z</cp:lastPrinted>
  <dcterms:created xsi:type="dcterms:W3CDTF">2021-12-03T07:19:02Z</dcterms:created>
  <dcterms:modified xsi:type="dcterms:W3CDTF">2022-03-23T01:05:02Z</dcterms:modified>
  <cp:category/>
</cp:coreProperties>
</file>