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00\71_水道課\H30 水道課\060.例月・決算資料\決算状況調査\経営比較分析\経営比較分析回答\"/>
    </mc:Choice>
  </mc:AlternateContent>
  <workbookProtection workbookAlgorithmName="SHA-512" workbookHashValue="SDpawFxpbUqlibDsub0NtlJdjR6ZYHH2ogHmaIq2+RTjqMs23oUThsLRpsbN1X/5/DiJnlx27ghqj9VqzKs1Ww==" workbookSaltValue="V/G3L4g/MyBs5w5pRPlVP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<sst xmlns="http://schemas.openxmlformats.org/spreadsheetml/2006/main" count="232" uniqueCount="120">
  <si>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</si>
  <si>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</si>
  <si>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</si>
  <si>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</si>
  <si>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</si>
  <si>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</si>
  <si>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</si>
  <si>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</si>
  <si>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</si>
  <si>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</si>
  <si>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</si>
  <si>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</si>
  <si>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</si>
  <si>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</si>
  <si>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</si>
  <si>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</si>
  <si>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</si>
  <si>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</si>
  <si>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</si>
  <si>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</si>
  <si>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</si>
  <si>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</si>
  <si>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</si>
  <si>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</si>
  <si>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</si>
  <si>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</si>
  <si>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</si>
  <si>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</si>
  <si>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</si>
  <si>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</si>
  <si>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</si>
  <si>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</si>
  <si>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</si>
  <si>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</si>
  <si>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</si>
  <si>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</si>
  <si>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</si>
  <si>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</si>
  <si>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</si>
  <si>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</si>
  <si>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</si>
  <si>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</si>
  <si>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</si>
  <si>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</si>
  <si>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</si>
  <si>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</si>
  <si>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</si>
  <si>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</si>
  <si>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</si>
  <si>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</si>
  <si>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</si>
  <si>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</si>
  <si>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</si>
  <si>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</si>
  <si>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</si>
  <si>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</si>
  <si>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</si>
  <si>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</si>
  <si>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</si>
  <si>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</si>
  <si>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</si>
  <si>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</si>
  <si>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</si>
  <si>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</si>
  <si>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</si>
  <si>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</si>
  <si>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</si>
  <si>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</si>
  <si>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</si>
  <si>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</si>
  <si>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</si>
  <si>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</si>
  <si>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</si>
  <si>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</si>
  <si>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</si>
  <si>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</si>
  <si>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</si>
  <si>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</si>
  <si>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</si>
  <si>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</si>
  <si>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</si>
  <si>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</si>
  <si>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</si>
  <si>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</si>
  <si>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</si>
  <si>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</si>
  <si>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</si>
  <si>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</si>
  <si>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</si>
  <si>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</si>
  <si>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</si>
  <si>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</si>
  <si>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</si>
  <si>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</si>
  <si>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</si>
  <si>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</si>
  <si>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</si>
  <si>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</si>
  <si>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</si>
  <si>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</si>
  <si>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</si>
  <si>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</si>
  <si>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</si>
  <si>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</si>
  <si>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</si>
  <si>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鹿島市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</si>
  <si>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</si>
  <si>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</si>
  <si>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</si>
  <si>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</si>
  <si>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</si>
  <si>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</si>
  <si>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</si>
  <si>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</si>
  <si>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</si>
  <si>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</si>
  <si>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</si>
  <si>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厳しい経営環境の中、経営収支比率は支払利息及び減価償却費の減少等の要因により昨年度を上回り、累積欠損金もない。
　流動比率は、流動資産、流動負債に大きな変化がなく、ほぼ横ばいとなった。
　給水収益に対する企業債残高は平均値より高く推移しているものの、着実に企業債残高も減少させており、平均値との差は年々減少している。
　給水原価は、支払利息の減少等の要因により昨年度に引き続き減少し平均値を下回る結果となった。
　有収率は平均値に対して若干低く推移しているが、平成24年度から計画的に給水エリアの漏水調査を行い改善傾向にある。</t>
    </r>
    <rPh sb="22" eb="23">
      <t>オヨ</t>
    </rPh>
    <rPh sb="24" eb="26">
      <t>ゲンカ</t>
    </rPh>
    <rPh sb="26" eb="28">
      <t>ショウキャク</t>
    </rPh>
    <rPh sb="28" eb="29">
      <t>ヒ</t>
    </rPh>
    <rPh sb="251" eb="253">
      <t>チョウサ</t>
    </rPh>
    <phoneticPr fontId="4"/>
  </si>
  <si>
    <r>
      <t>　</t>
    </r>
    <r>
      <rPr>
        <sz val="11"/>
        <rFont val="ＭＳ ゴシック"/>
        <family val="3"/>
        <charset val="128"/>
      </rPr>
      <t>管路経年化比率は平均より低く、有形固定資産減価償却率は平均より高く推移しており、今後、耐用年数を超える管路の増加が増えるものと見込まれる。
　そのため、企業債償還の負担が軽くなる平成32年度以降は、今まで以上の管路更新を図る必要がある。</t>
    </r>
    <rPh sb="53" eb="54">
      <t>ロ</t>
    </rPh>
    <phoneticPr fontId="4"/>
  </si>
  <si>
    <r>
      <t>　</t>
    </r>
    <r>
      <rPr>
        <sz val="11"/>
        <rFont val="ＭＳ ゴシック"/>
        <family val="3"/>
        <charset val="128"/>
      </rPr>
      <t>経常収支は黒字で推移しているものの、投資では配水池の改修や耐用年数を経過した管路の更新等の課題があるため、今後も経営の健全性・効率性を図る必要がある。
　そのため、現在アセットマネジメントにより中長期財政計画の策定に取り組んでおり、計画に基づいた老朽資産更新を着実に進めていく。</t>
    </r>
    <rPh sb="19" eb="21">
      <t>トウシ</t>
    </rPh>
    <rPh sb="23" eb="25">
      <t>ハイスイ</t>
    </rPh>
    <rPh sb="25" eb="26">
      <t>イケ</t>
    </rPh>
    <rPh sb="27" eb="29">
      <t>カイシュウ</t>
    </rPh>
    <rPh sb="30" eb="32">
      <t>タイヨウ</t>
    </rPh>
    <rPh sb="32" eb="34">
      <t>ネンスウ</t>
    </rPh>
    <rPh sb="35" eb="37">
      <t>ケイカ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</si>
</sst>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0.27</c:v>
                </c:pt>
                <c:pt idx="1">
                  <c:v>0.28000000000000003</c:v>
                </c:pt>
                <c:pt idx="2">
                  <c:v>0.11</c:v>
                </c:pt>
                <c:pt idx="3">
                  <c:v>0.52</c:v>
                </c:pt>
                <c:pt idx="4">
                  <c:v>0.01</c:v>
                </c:pt>
              </c:numCache>
            </c:numRef>
          </c:val>
          <c:extLst>
            <c:ext xmlns:c16="http://schemas.microsoft.com/office/drawing/2014/chart" uri="{C3380CC4-5D6E-409C-BE32-E72D297353CC}">
              <c16:uniqueId val="{00000000-C544-4216-B561-F4EC0B28E1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C544-4216-B561-F4EC0B28E1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61.56</c:v>
                </c:pt>
                <c:pt idx="1">
                  <c:v>59.86</c:v>
                </c:pt>
                <c:pt idx="2">
                  <c:v>59.2</c:v>
                </c:pt>
                <c:pt idx="3">
                  <c:v>59.75</c:v>
                </c:pt>
                <c:pt idx="4">
                  <c:v>59.16</c:v>
                </c:pt>
              </c:numCache>
            </c:numRef>
          </c:val>
          <c:extLst>
            <c:ext xmlns:c16="http://schemas.microsoft.com/office/drawing/2014/chart" uri="{C3380CC4-5D6E-409C-BE32-E72D297353CC}">
              <c16:uniqueId val="{00000000-0375-4D0D-968A-791697DBDB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0375-4D0D-968A-791697DBDB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79.900000000000006</c:v>
                </c:pt>
                <c:pt idx="1">
                  <c:v>80.2</c:v>
                </c:pt>
                <c:pt idx="2">
                  <c:v>80.349999999999994</c:v>
                </c:pt>
                <c:pt idx="3">
                  <c:v>80.489999999999995</c:v>
                </c:pt>
                <c:pt idx="4">
                  <c:v>80.33</c:v>
                </c:pt>
              </c:numCache>
            </c:numRef>
          </c:val>
          <c:extLst>
            <c:ext xmlns:c16="http://schemas.microsoft.com/office/drawing/2014/chart" uri="{C3380CC4-5D6E-409C-BE32-E72D297353CC}">
              <c16:uniqueId val="{00000000-00E8-4DD6-BE56-2150F34B91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00E8-4DD6-BE56-2150F34B91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111.9</c:v>
                </c:pt>
                <c:pt idx="1">
                  <c:v>117.11</c:v>
                </c:pt>
                <c:pt idx="2">
                  <c:v>118.42</c:v>
                </c:pt>
                <c:pt idx="3">
                  <c:v>122.7</c:v>
                </c:pt>
                <c:pt idx="4">
                  <c:v>126.99</c:v>
                </c:pt>
              </c:numCache>
            </c:numRef>
          </c:val>
          <c:extLst>
            <c:ext xmlns:c16="http://schemas.microsoft.com/office/drawing/2014/chart" uri="{C3380CC4-5D6E-409C-BE32-E72D297353CC}">
              <c16:uniqueId val="{00000000-2C7A-4D95-917D-060C048A31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2C7A-4D95-917D-060C048A31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51.87</c:v>
                </c:pt>
                <c:pt idx="1">
                  <c:v>55.31</c:v>
                </c:pt>
                <c:pt idx="2">
                  <c:v>57.45</c:v>
                </c:pt>
                <c:pt idx="3">
                  <c:v>59.09</c:v>
                </c:pt>
                <c:pt idx="4">
                  <c:v>61.17</c:v>
                </c:pt>
              </c:numCache>
            </c:numRef>
          </c:val>
          <c:extLst>
            <c:ext xmlns:c16="http://schemas.microsoft.com/office/drawing/2014/chart" uri="{C3380CC4-5D6E-409C-BE32-E72D297353CC}">
              <c16:uniqueId val="{00000000-E375-48AF-B121-B90310BC5F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E375-48AF-B121-B90310BC5F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6.23</c:v>
                </c:pt>
                <c:pt idx="1">
                  <c:v>7.04</c:v>
                </c:pt>
                <c:pt idx="2">
                  <c:v>5.88</c:v>
                </c:pt>
                <c:pt idx="3">
                  <c:v>5.83</c:v>
                </c:pt>
                <c:pt idx="4">
                  <c:v>6.46</c:v>
                </c:pt>
              </c:numCache>
            </c:numRef>
          </c:val>
          <c:extLst>
            <c:ext xmlns:c16="http://schemas.microsoft.com/office/drawing/2014/chart" uri="{C3380CC4-5D6E-409C-BE32-E72D297353CC}">
              <c16:uniqueId val="{00000000-7496-47ED-A2DF-7EBAC77AF2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7496-47ED-A2DF-7EBAC77AF2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E9-4473-8082-1B99D18A502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F0E9-4473-8082-1B99D18A502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2326.09</c:v>
                </c:pt>
                <c:pt idx="1">
                  <c:v>211.32</c:v>
                </c:pt>
                <c:pt idx="2">
                  <c:v>205.38</c:v>
                </c:pt>
                <c:pt idx="3">
                  <c:v>228.47</c:v>
                </c:pt>
                <c:pt idx="4">
                  <c:v>232.9</c:v>
                </c:pt>
              </c:numCache>
            </c:numRef>
          </c:val>
          <c:extLst>
            <c:ext xmlns:c16="http://schemas.microsoft.com/office/drawing/2014/chart" uri="{C3380CC4-5D6E-409C-BE32-E72D297353CC}">
              <c16:uniqueId val="{00000000-78B7-4680-BDBC-747007D9FE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78B7-4680-BDBC-747007D9FE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606.95000000000005</c:v>
                </c:pt>
                <c:pt idx="1">
                  <c:v>577.64</c:v>
                </c:pt>
                <c:pt idx="2">
                  <c:v>533.08000000000004</c:v>
                </c:pt>
                <c:pt idx="3">
                  <c:v>477.88</c:v>
                </c:pt>
                <c:pt idx="4">
                  <c:v>441.58</c:v>
                </c:pt>
              </c:numCache>
            </c:numRef>
          </c:val>
          <c:extLst>
            <c:ext xmlns:c16="http://schemas.microsoft.com/office/drawing/2014/chart" uri="{C3380CC4-5D6E-409C-BE32-E72D297353CC}">
              <c16:uniqueId val="{00000000-A22A-4F92-B3F0-06446DED18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A22A-4F92-B3F0-06446DED18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107.67</c:v>
                </c:pt>
                <c:pt idx="1">
                  <c:v>113</c:v>
                </c:pt>
                <c:pt idx="2">
                  <c:v>115.33</c:v>
                </c:pt>
                <c:pt idx="3">
                  <c:v>119.64</c:v>
                </c:pt>
                <c:pt idx="4">
                  <c:v>124.54</c:v>
                </c:pt>
              </c:numCache>
            </c:numRef>
          </c:val>
          <c:extLst>
            <c:ext xmlns:c16="http://schemas.microsoft.com/office/drawing/2014/chart" uri="{C3380CC4-5D6E-409C-BE32-E72D297353CC}">
              <c16:uniqueId val="{00000000-8608-496E-B9BC-E3334928C5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8608-496E-B9BC-E3334928C5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189.18</c:v>
                </c:pt>
                <c:pt idx="1">
                  <c:v>180.35</c:v>
                </c:pt>
                <c:pt idx="2">
                  <c:v>176.46</c:v>
                </c:pt>
                <c:pt idx="3">
                  <c:v>170.49</c:v>
                </c:pt>
                <c:pt idx="4">
                  <c:v>163.79</c:v>
                </c:pt>
              </c:numCache>
            </c:numRef>
          </c:val>
          <c:extLst>
            <c:ext xmlns:c16="http://schemas.microsoft.com/office/drawing/2014/chart" uri="{C3380CC4-5D6E-409C-BE32-E72D297353CC}">
              <c16:uniqueId val="{00000000-BE5F-4B46-8551-73BA38DC59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BE5F-4B46-8551-73BA38DC59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鹿島市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29827</v>
      </c>
      <c r="AM8" s="59"/>
      <c r="AN8" s="59"/>
      <c r="AO8" s="59"/>
      <c r="AP8" s="59"/>
      <c r="AQ8" s="59"/>
      <c r="AR8" s="59"/>
      <c r="AS8" s="59"/>
      <c r="AT8" s="50">
        <f>データ!$S$6</f>
        <v>112.12</v>
      </c>
      <c r="AU8" s="51"/>
      <c r="AV8" s="51"/>
      <c r="AW8" s="51"/>
      <c r="AX8" s="51"/>
      <c r="AY8" s="51"/>
      <c r="AZ8" s="51"/>
      <c r="BA8" s="51"/>
      <c r="BB8" s="52">
        <f>データ!$T$6</f>
        <v>266.02999999999997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68.709999999999994</v>
      </c>
      <c r="J10" s="51"/>
      <c r="K10" s="51"/>
      <c r="L10" s="51"/>
      <c r="M10" s="51"/>
      <c r="N10" s="51"/>
      <c r="O10" s="62"/>
      <c r="P10" s="52">
        <f>データ!$P$6</f>
        <v>87.06</v>
      </c>
      <c r="Q10" s="52"/>
      <c r="R10" s="52"/>
      <c r="S10" s="52"/>
      <c r="T10" s="52"/>
      <c r="U10" s="52"/>
      <c r="V10" s="52"/>
      <c r="W10" s="59">
        <f>データ!$Q$6</f>
        <v>3888</v>
      </c>
      <c r="X10" s="59"/>
      <c r="Y10" s="59"/>
      <c r="Z10" s="59"/>
      <c r="AA10" s="59"/>
      <c r="AB10" s="59"/>
      <c r="AC10" s="59"/>
      <c r="AD10" s="2"/>
      <c r="AE10" s="2"/>
      <c r="AF10" s="2"/>
      <c r="AG10" s="2"/>
      <c r="AH10" s="4"/>
      <c r="AI10" s="4"/>
      <c r="AJ10" s="4"/>
      <c r="AK10" s="4"/>
      <c r="AL10" s="59">
        <f>データ!$U$6</f>
        <v>25762</v>
      </c>
      <c r="AM10" s="59"/>
      <c r="AN10" s="59"/>
      <c r="AO10" s="59"/>
      <c r="AP10" s="59"/>
      <c r="AQ10" s="59"/>
      <c r="AR10" s="59"/>
      <c r="AS10" s="59"/>
      <c r="AT10" s="50">
        <f>データ!$V$6</f>
        <v>28.23</v>
      </c>
      <c r="AU10" s="51"/>
      <c r="AV10" s="51"/>
      <c r="AW10" s="51"/>
      <c r="AX10" s="51"/>
      <c r="AY10" s="51"/>
      <c r="AZ10" s="51"/>
      <c r="BA10" s="51"/>
      <c r="BB10" s="52">
        <f>データ!$W$6</f>
        <v>912.58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cOrWIrh/AesETLHKkaoCC5fQDVl+PY7jGwPpXUUO7H6uzVOXgmwVQFp9RmKLoJsgR2ggJWPlt3aK0O1kQW9MQ==" saltValue="j45iydOsh7rRJ68v9uoYd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412074</v>
      </c>
      <c r="D6" s="33">
        <f t="shared" si="3"/>
        <v>46</v>
      </c>
      <c r="E6" s="33">
        <f t="shared" si="3"/>
        <v>1</v>
      </c>
      <c r="F6" s="33">
        <f t="shared" si="3"/>
        <v>0</v>
      </c>
      <c r="G6" s="33">
        <f t="shared" si="3"/>
        <v>1</v>
      </c>
      <c r="H6" s="33" t="str">
        <f t="shared" si="3"/>
        <v>佐賀県　鹿島市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68.709999999999994</v>
      </c>
      <c r="P6" s="34">
        <f t="shared" si="3"/>
        <v>87.06</v>
      </c>
      <c r="Q6" s="34">
        <f t="shared" si="3"/>
        <v>3888</v>
      </c>
      <c r="R6" s="34">
        <f t="shared" si="3"/>
        <v>29827</v>
      </c>
      <c r="S6" s="34">
        <f t="shared" si="3"/>
        <v>112.12</v>
      </c>
      <c r="T6" s="34">
        <f t="shared" si="3"/>
        <v>266.02999999999997</v>
      </c>
      <c r="U6" s="34">
        <f t="shared" si="3"/>
        <v>25762</v>
      </c>
      <c r="V6" s="34">
        <f t="shared" si="3"/>
        <v>28.23</v>
      </c>
      <c r="W6" s="34">
        <f t="shared" si="3"/>
        <v>912.58</v>
      </c>
      <c r="X6" s="35">
        <f>IF(X7="",NA(),X7)</f>
        <v>111.9</v>
      </c>
      <c r="Y6" s="35">
        <f t="shared" ref="Y6:AG6" si="4">IF(Y7="",NA(),Y7)</f>
        <v>117.11</v>
      </c>
      <c r="Z6" s="35">
        <f t="shared" si="4"/>
        <v>118.42</v>
      </c>
      <c r="AA6" s="35">
        <f t="shared" si="4"/>
        <v>122.7</v>
      </c>
      <c r="AB6" s="35">
        <f t="shared" si="4"/>
        <v>126.99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2326.09</v>
      </c>
      <c r="AU6" s="35">
        <f t="shared" ref="AU6:BC6" si="6">IF(AU7="",NA(),AU7)</f>
        <v>211.32</v>
      </c>
      <c r="AV6" s="35">
        <f t="shared" si="6"/>
        <v>205.38</v>
      </c>
      <c r="AW6" s="35">
        <f t="shared" si="6"/>
        <v>228.47</v>
      </c>
      <c r="AX6" s="35">
        <f t="shared" si="6"/>
        <v>232.9</v>
      </c>
      <c r="AY6" s="35">
        <f t="shared" si="6"/>
        <v>963.24</v>
      </c>
      <c r="AZ6" s="35">
        <f t="shared" si="6"/>
        <v>381.53</v>
      </c>
      <c r="BA6" s="35">
        <f t="shared" si="6"/>
        <v>391.54</v>
      </c>
      <c r="BB6" s="35">
        <f t="shared" si="6"/>
        <v>384.34</v>
      </c>
      <c r="BC6" s="35">
        <f t="shared" si="6"/>
        <v>359.47</v>
      </c>
      <c r="BD6" s="34" t="str">
        <f>IF(BD7="","",IF(BD7="-","【-】","【"&amp;SUBSTITUTE(TEXT(BD7,"#,##0.00"),"-","△")&amp;"】"))</f>
        <v>【264.34】</v>
      </c>
      <c r="BE6" s="35">
        <f>IF(BE7="",NA(),BE7)</f>
        <v>606.95000000000005</v>
      </c>
      <c r="BF6" s="35">
        <f t="shared" ref="BF6:BN6" si="7">IF(BF7="",NA(),BF7)</f>
        <v>577.64</v>
      </c>
      <c r="BG6" s="35">
        <f t="shared" si="7"/>
        <v>533.08000000000004</v>
      </c>
      <c r="BH6" s="35">
        <f t="shared" si="7"/>
        <v>477.88</v>
      </c>
      <c r="BI6" s="35">
        <f t="shared" si="7"/>
        <v>441.58</v>
      </c>
      <c r="BJ6" s="35">
        <f t="shared" si="7"/>
        <v>400.38</v>
      </c>
      <c r="BK6" s="35">
        <f t="shared" si="7"/>
        <v>393.27</v>
      </c>
      <c r="BL6" s="35">
        <f t="shared" si="7"/>
        <v>386.97</v>
      </c>
      <c r="BM6" s="35">
        <f t="shared" si="7"/>
        <v>380.58</v>
      </c>
      <c r="BN6" s="35">
        <f t="shared" si="7"/>
        <v>401.79</v>
      </c>
      <c r="BO6" s="34" t="str">
        <f>IF(BO7="","",IF(BO7="-","【-】","【"&amp;SUBSTITUTE(TEXT(BO7,"#,##0.00"),"-","△")&amp;"】"))</f>
        <v>【274.27】</v>
      </c>
      <c r="BP6" s="35">
        <f>IF(BP7="",NA(),BP7)</f>
        <v>107.67</v>
      </c>
      <c r="BQ6" s="35">
        <f t="shared" ref="BQ6:BY6" si="8">IF(BQ7="",NA(),BQ7)</f>
        <v>113</v>
      </c>
      <c r="BR6" s="35">
        <f t="shared" si="8"/>
        <v>115.33</v>
      </c>
      <c r="BS6" s="35">
        <f t="shared" si="8"/>
        <v>119.64</v>
      </c>
      <c r="BT6" s="35">
        <f t="shared" si="8"/>
        <v>124.54</v>
      </c>
      <c r="BU6" s="35">
        <f t="shared" si="8"/>
        <v>96.56</v>
      </c>
      <c r="BV6" s="35">
        <f t="shared" si="8"/>
        <v>100.47</v>
      </c>
      <c r="BW6" s="35">
        <f t="shared" si="8"/>
        <v>101.72</v>
      </c>
      <c r="BX6" s="35">
        <f t="shared" si="8"/>
        <v>102.38</v>
      </c>
      <c r="BY6" s="35">
        <f t="shared" si="8"/>
        <v>100.12</v>
      </c>
      <c r="BZ6" s="34" t="str">
        <f>IF(BZ7="","",IF(BZ7="-","【-】","【"&amp;SUBSTITUTE(TEXT(BZ7,"#,##0.00"),"-","△")&amp;"】"))</f>
        <v>【104.36】</v>
      </c>
      <c r="CA6" s="35">
        <f>IF(CA7="",NA(),CA7)</f>
        <v>189.18</v>
      </c>
      <c r="CB6" s="35">
        <f t="shared" ref="CB6:CJ6" si="9">IF(CB7="",NA(),CB7)</f>
        <v>180.35</v>
      </c>
      <c r="CC6" s="35">
        <f t="shared" si="9"/>
        <v>176.46</v>
      </c>
      <c r="CD6" s="35">
        <f t="shared" si="9"/>
        <v>170.49</v>
      </c>
      <c r="CE6" s="35">
        <f t="shared" si="9"/>
        <v>163.79</v>
      </c>
      <c r="CF6" s="35">
        <f t="shared" si="9"/>
        <v>177.14</v>
      </c>
      <c r="CG6" s="35">
        <f t="shared" si="9"/>
        <v>169.82</v>
      </c>
      <c r="CH6" s="35">
        <f t="shared" si="9"/>
        <v>168.2</v>
      </c>
      <c r="CI6" s="35">
        <f t="shared" si="9"/>
        <v>168.67</v>
      </c>
      <c r="CJ6" s="35">
        <f t="shared" si="9"/>
        <v>174.97</v>
      </c>
      <c r="CK6" s="34" t="str">
        <f>IF(CK7="","",IF(CK7="-","【-】","【"&amp;SUBSTITUTE(TEXT(CK7,"#,##0.00"),"-","△")&amp;"】"))</f>
        <v>【165.71】</v>
      </c>
      <c r="CL6" s="35">
        <f>IF(CL7="",NA(),CL7)</f>
        <v>61.56</v>
      </c>
      <c r="CM6" s="35">
        <f t="shared" ref="CM6:CU6" si="10">IF(CM7="",NA(),CM7)</f>
        <v>59.86</v>
      </c>
      <c r="CN6" s="35">
        <f t="shared" si="10"/>
        <v>59.2</v>
      </c>
      <c r="CO6" s="35">
        <f t="shared" si="10"/>
        <v>59.75</v>
      </c>
      <c r="CP6" s="35">
        <f t="shared" si="10"/>
        <v>59.16</v>
      </c>
      <c r="CQ6" s="35">
        <f t="shared" si="10"/>
        <v>55.64</v>
      </c>
      <c r="CR6" s="35">
        <f t="shared" si="10"/>
        <v>55.13</v>
      </c>
      <c r="CS6" s="35">
        <f t="shared" si="10"/>
        <v>54.77</v>
      </c>
      <c r="CT6" s="35">
        <f t="shared" si="10"/>
        <v>54.92</v>
      </c>
      <c r="CU6" s="35">
        <f t="shared" si="10"/>
        <v>55.63</v>
      </c>
      <c r="CV6" s="34" t="str">
        <f>IF(CV7="","",IF(CV7="-","【-】","【"&amp;SUBSTITUTE(TEXT(CV7,"#,##0.00"),"-","△")&amp;"】"))</f>
        <v>【60.41】</v>
      </c>
      <c r="CW6" s="35">
        <f>IF(CW7="",NA(),CW7)</f>
        <v>79.900000000000006</v>
      </c>
      <c r="CX6" s="35">
        <f t="shared" ref="CX6:DF6" si="11">IF(CX7="",NA(),CX7)</f>
        <v>80.2</v>
      </c>
      <c r="CY6" s="35">
        <f t="shared" si="11"/>
        <v>80.349999999999994</v>
      </c>
      <c r="CZ6" s="35">
        <f t="shared" si="11"/>
        <v>80.489999999999995</v>
      </c>
      <c r="DA6" s="35">
        <f t="shared" si="11"/>
        <v>80.33</v>
      </c>
      <c r="DB6" s="35">
        <f t="shared" si="11"/>
        <v>83.09</v>
      </c>
      <c r="DC6" s="35">
        <f t="shared" si="11"/>
        <v>83</v>
      </c>
      <c r="DD6" s="35">
        <f t="shared" si="11"/>
        <v>82.89</v>
      </c>
      <c r="DE6" s="35">
        <f t="shared" si="11"/>
        <v>82.66</v>
      </c>
      <c r="DF6" s="35">
        <f t="shared" si="11"/>
        <v>82.04</v>
      </c>
      <c r="DG6" s="34" t="str">
        <f>IF(DG7="","",IF(DG7="-","【-】","【"&amp;SUBSTITUTE(TEXT(DG7,"#,##0.00"),"-","△")&amp;"】"))</f>
        <v>【89.93】</v>
      </c>
      <c r="DH6" s="35">
        <f>IF(DH7="",NA(),DH7)</f>
        <v>51.87</v>
      </c>
      <c r="DI6" s="35">
        <f t="shared" ref="DI6:DQ6" si="12">IF(DI7="",NA(),DI7)</f>
        <v>55.31</v>
      </c>
      <c r="DJ6" s="35">
        <f t="shared" si="12"/>
        <v>57.45</v>
      </c>
      <c r="DK6" s="35">
        <f t="shared" si="12"/>
        <v>59.09</v>
      </c>
      <c r="DL6" s="35">
        <f t="shared" si="12"/>
        <v>61.17</v>
      </c>
      <c r="DM6" s="35">
        <f t="shared" si="12"/>
        <v>39.06</v>
      </c>
      <c r="DN6" s="35">
        <f t="shared" si="12"/>
        <v>46.66</v>
      </c>
      <c r="DO6" s="35">
        <f t="shared" si="12"/>
        <v>47.46</v>
      </c>
      <c r="DP6" s="35">
        <f t="shared" si="12"/>
        <v>48.49</v>
      </c>
      <c r="DQ6" s="35">
        <f t="shared" si="12"/>
        <v>48.05</v>
      </c>
      <c r="DR6" s="34" t="str">
        <f>IF(DR7="","",IF(DR7="-","【-】","【"&amp;SUBSTITUTE(TEXT(DR7,"#,##0.00"),"-","△")&amp;"】"))</f>
        <v>【48.12】</v>
      </c>
      <c r="DS6" s="35">
        <f>IF(DS7="",NA(),DS7)</f>
        <v>6.23</v>
      </c>
      <c r="DT6" s="35">
        <f t="shared" ref="DT6:EB6" si="13">IF(DT7="",NA(),DT7)</f>
        <v>7.04</v>
      </c>
      <c r="DU6" s="35">
        <f t="shared" si="13"/>
        <v>5.88</v>
      </c>
      <c r="DV6" s="35">
        <f t="shared" si="13"/>
        <v>5.83</v>
      </c>
      <c r="DW6" s="35">
        <f t="shared" si="13"/>
        <v>6.46</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0.27</v>
      </c>
      <c r="EE6" s="35">
        <f t="shared" ref="EE6:EM6" si="14">IF(EE7="",NA(),EE7)</f>
        <v>0.28000000000000003</v>
      </c>
      <c r="EF6" s="35">
        <f t="shared" si="14"/>
        <v>0.11</v>
      </c>
      <c r="EG6" s="35">
        <f t="shared" si="14"/>
        <v>0.52</v>
      </c>
      <c r="EH6" s="35">
        <f t="shared" si="14"/>
        <v>0.01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412074</v>
      </c>
      <c r="D7" s="37">
        <v>46</v>
      </c>
      <c r="E7" s="37">
        <v>1</v>
      </c>
      <c r="F7" s="37">
        <v>0</v>
      </c>
      <c r="G7" s="37">
        <v>1</v>
      </c>
      <c r="H7" s="37" t="s">
        <v>105</v>
      </c>
      <c r="I7" s="37" t="s">
        <v>106</v>
      </c>
      <c r="J7" s="37" t="s">
        <v>107</v>
      </c>
      <c r="K7" s="37" t="s">
        <v>108</v>
      </c>
      <c r="L7" s="37" t="s">
        <v>109</v>
      </c>
      <c r="M7" s="37" t="s">
        <v>110</v>
      </c>
      <c r="N7" s="38" t="s">
        <v>111</v>
      </c>
      <c r="O7" s="38">
        <v>68.709999999999994</v>
      </c>
      <c r="P7" s="38">
        <v>87.06</v>
      </c>
      <c r="Q7" s="38">
        <v>3888</v>
      </c>
      <c r="R7" s="38">
        <v>29827</v>
      </c>
      <c r="S7" s="38">
        <v>112.12</v>
      </c>
      <c r="T7" s="38">
        <v>266.02999999999997</v>
      </c>
      <c r="U7" s="38">
        <v>25762</v>
      </c>
      <c r="V7" s="38">
        <v>28.23</v>
      </c>
      <c r="W7" s="38">
        <v>912.58</v>
      </c>
      <c r="X7" s="38">
        <v>111.9</v>
      </c>
      <c r="Y7" s="38">
        <v>117.11</v>
      </c>
      <c r="Z7" s="38">
        <v>118.42</v>
      </c>
      <c r="AA7" s="38">
        <v>122.7</v>
      </c>
      <c r="AB7" s="38">
        <v>126.99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2326.09</v>
      </c>
      <c r="AU7" s="38">
        <v>211.32</v>
      </c>
      <c r="AV7" s="38">
        <v>205.38</v>
      </c>
      <c r="AW7" s="38">
        <v>228.47</v>
      </c>
      <c r="AX7" s="38">
        <v>232.9</v>
      </c>
      <c r="AY7" s="38">
        <v>963.24</v>
      </c>
      <c r="AZ7" s="38">
        <v>381.53</v>
      </c>
      <c r="BA7" s="38">
        <v>391.54</v>
      </c>
      <c r="BB7" s="38">
        <v>384.34</v>
      </c>
      <c r="BC7" s="38">
        <v>359.47</v>
      </c>
      <c r="BD7" s="38">
        <v>264.33999999999997</v>
      </c>
      <c r="BE7" s="38">
        <v>606.95000000000005</v>
      </c>
      <c r="BF7" s="38">
        <v>577.64</v>
      </c>
      <c r="BG7" s="38">
        <v>533.08000000000004</v>
      </c>
      <c r="BH7" s="38">
        <v>477.88</v>
      </c>
      <c r="BI7" s="38">
        <v>441.58</v>
      </c>
      <c r="BJ7" s="38">
        <v>400.38</v>
      </c>
      <c r="BK7" s="38">
        <v>393.27</v>
      </c>
      <c r="BL7" s="38">
        <v>386.97</v>
      </c>
      <c r="BM7" s="38">
        <v>380.58</v>
      </c>
      <c r="BN7" s="38">
        <v>401.79</v>
      </c>
      <c r="BO7" s="38">
        <v>274.27</v>
      </c>
      <c r="BP7" s="38">
        <v>107.67</v>
      </c>
      <c r="BQ7" s="38">
        <v>113</v>
      </c>
      <c r="BR7" s="38">
        <v>115.33</v>
      </c>
      <c r="BS7" s="38">
        <v>119.64</v>
      </c>
      <c r="BT7" s="38">
        <v>124.54</v>
      </c>
      <c r="BU7" s="38">
        <v>96.56</v>
      </c>
      <c r="BV7" s="38">
        <v>100.47</v>
      </c>
      <c r="BW7" s="38">
        <v>101.72</v>
      </c>
      <c r="BX7" s="38">
        <v>102.38</v>
      </c>
      <c r="BY7" s="38">
        <v>100.12</v>
      </c>
      <c r="BZ7" s="38">
        <v>104.36</v>
      </c>
      <c r="CA7" s="38">
        <v>189.18</v>
      </c>
      <c r="CB7" s="38">
        <v>180.35</v>
      </c>
      <c r="CC7" s="38">
        <v>176.46</v>
      </c>
      <c r="CD7" s="38">
        <v>170.49</v>
      </c>
      <c r="CE7" s="38">
        <v>163.79</v>
      </c>
      <c r="CF7" s="38">
        <v>177.14</v>
      </c>
      <c r="CG7" s="38">
        <v>169.82</v>
      </c>
      <c r="CH7" s="38">
        <v>168.2</v>
      </c>
      <c r="CI7" s="38">
        <v>168.67</v>
      </c>
      <c r="CJ7" s="38">
        <v>174.97</v>
      </c>
      <c r="CK7" s="38">
        <v>165.71</v>
      </c>
      <c r="CL7" s="38">
        <v>61.56</v>
      </c>
      <c r="CM7" s="38">
        <v>59.86</v>
      </c>
      <c r="CN7" s="38">
        <v>59.2</v>
      </c>
      <c r="CO7" s="38">
        <v>59.75</v>
      </c>
      <c r="CP7" s="38">
        <v>59.16</v>
      </c>
      <c r="CQ7" s="38">
        <v>55.64</v>
      </c>
      <c r="CR7" s="38">
        <v>55.13</v>
      </c>
      <c r="CS7" s="38">
        <v>54.77</v>
      </c>
      <c r="CT7" s="38">
        <v>54.92</v>
      </c>
      <c r="CU7" s="38">
        <v>55.63</v>
      </c>
      <c r="CV7" s="38">
        <v>60.41</v>
      </c>
      <c r="CW7" s="38">
        <v>79.900000000000006</v>
      </c>
      <c r="CX7" s="38">
        <v>80.2</v>
      </c>
      <c r="CY7" s="38">
        <v>80.349999999999994</v>
      </c>
      <c r="CZ7" s="38">
        <v>80.489999999999995</v>
      </c>
      <c r="DA7" s="38">
        <v>80.33</v>
      </c>
      <c r="DB7" s="38">
        <v>83.09</v>
      </c>
      <c r="DC7" s="38">
        <v>83</v>
      </c>
      <c r="DD7" s="38">
        <v>82.89</v>
      </c>
      <c r="DE7" s="38">
        <v>82.66</v>
      </c>
      <c r="DF7" s="38">
        <v>82.04</v>
      </c>
      <c r="DG7" s="38">
        <v>89.93</v>
      </c>
      <c r="DH7" s="38">
        <v>51.87</v>
      </c>
      <c r="DI7" s="38">
        <v>55.31</v>
      </c>
      <c r="DJ7" s="38">
        <v>57.45</v>
      </c>
      <c r="DK7" s="38">
        <v>59.09</v>
      </c>
      <c r="DL7" s="38">
        <v>61.17</v>
      </c>
      <c r="DM7" s="38">
        <v>39.06</v>
      </c>
      <c r="DN7" s="38">
        <v>46.66</v>
      </c>
      <c r="DO7" s="38">
        <v>47.46</v>
      </c>
      <c r="DP7" s="38">
        <v>48.49</v>
      </c>
      <c r="DQ7" s="38">
        <v>48.05</v>
      </c>
      <c r="DR7" s="38">
        <v>48.12</v>
      </c>
      <c r="DS7" s="38">
        <v>6.23</v>
      </c>
      <c r="DT7" s="38">
        <v>7.04</v>
      </c>
      <c r="DU7" s="38">
        <v>5.88</v>
      </c>
      <c r="DV7" s="38">
        <v>5.83</v>
      </c>
      <c r="DW7" s="38">
        <v>6.46</v>
      </c>
      <c r="DX7" s="38">
        <v>8.8699999999999992</v>
      </c>
      <c r="DY7" s="38">
        <v>9.85</v>
      </c>
      <c r="DZ7" s="38">
        <v>9.7100000000000009</v>
      </c>
      <c r="EA7" s="38">
        <v>12.79</v>
      </c>
      <c r="EB7" s="38">
        <v>13.39</v>
      </c>
      <c r="EC7" s="38">
        <v>15.89</v>
      </c>
      <c r="ED7" s="38">
        <v>0.27</v>
      </c>
      <c r="EE7" s="38">
        <v>0.28000000000000003</v>
      </c>
      <c r="EF7" s="38">
        <v>0.11</v>
      </c>
      <c r="EG7" s="38">
        <v>0.52</v>
      </c>
      <c r="EH7" s="38">
        <v>0.01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sui108</cp:lastModifiedBy>
  <cp:lastPrinted>2019-02-12T01:12:53Z</cp:lastPrinted>
  <dcterms:created xsi:type="dcterms:W3CDTF">2018-12-03T08:38:22Z</dcterms:created>
  <dcterms:modified xsi:type="dcterms:W3CDTF">2019-02-12T01:16:27Z</dcterms:modified>
  <cp:category/>
</cp:coreProperties>
</file>