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00\31_企画課\２９年度（２０１７年）　企画財政課\３１０３　公営企業\01 地方公営企業／通知\公営企業に係る「経営比較分析表」の策定及び公表について\"/>
    </mc:Choice>
  </mc:AlternateContent>
  <workbookProtection workbookPassword="B319" lockStructure="1"/>
  <bookViews>
    <workbookView xWindow="0" yWindow="0" windowWidth="20490" windowHeight="775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AT10" i="4"/>
  <c r="AL10" i="4"/>
  <c r="P10" i="4"/>
  <c r="I10" i="4"/>
  <c r="B10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<sst xmlns="http://schemas.openxmlformats.org/spreadsheetml/2006/main" count="240" uniqueCount="126">
  <si>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</si>
  <si>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</si>
  <si>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</si>
  <si>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</si>
  <si>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</si>
  <si>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</si>
  <si>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</si>
  <si>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</si>
  <si>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</si>
  <si>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</si>
  <si>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</si>
  <si>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</si>
  <si>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</si>
  <si>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</si>
  <si>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</si>
  <si>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</si>
  <si>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</si>
  <si>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</si>
  <si>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</si>
  <si>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</si>
  <si>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</si>
  <si>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</si>
  <si>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</si>
  <si>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</si>
  <si>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</si>
  <si>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</si>
  <si>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</si>
  <si>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</si>
  <si>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</si>
  <si>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</si>
  <si>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</si>
  <si>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</si>
  <si>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</si>
  <si>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</si>
  <si>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</si>
  <si>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</si>
  <si>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</si>
  <si>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</si>
  <si>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</si>
  <si>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</si>
  <si>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</si>
  <si>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</si>
  <si>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</si>
  <si>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</si>
  <si>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</si>
  <si>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</si>
  <si>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</si>
  <si>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</si>
  <si>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</si>
  <si>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</si>
  <si>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</si>
  <si>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</si>
  <si>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</si>
  <si>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</si>
  <si>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</si>
  <si>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</si>
  <si>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</si>
  <si>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</si>
  <si>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</si>
  <si>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</si>
  <si>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</si>
  <si>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</si>
  <si>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</si>
  <si>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</si>
  <si>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</si>
  <si>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</si>
  <si>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</si>
  <si>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</si>
  <si>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</si>
  <si>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</si>
  <si>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</si>
  <si>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</si>
  <si>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</si>
  <si>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</si>
  <si>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</si>
  <si>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</si>
  <si>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</si>
  <si>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</si>
  <si>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</si>
  <si>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</si>
  <si>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</si>
  <si>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</si>
  <si>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</si>
  <si>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</si>
  <si>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</si>
  <si>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</si>
  <si>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</si>
  <si>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</si>
  <si>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</si>
  <si>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</si>
  <si>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</si>
  <si>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</si>
  <si>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</si>
  <si>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</si>
  <si>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</si>
  <si>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</si>
  <si>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</si>
  <si>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</si>
  <si>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</si>
  <si>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</si>
  <si>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</si>
  <si>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</si>
  <si>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</si>
  <si>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</si>
  <si>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</si>
  <si>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</si>
  <si>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</si>
  <si>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</si>
  <si>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</si>
  <si>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</si>
  <si>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佐賀県　鹿島市</t>
  </si>
  <si>
    <t>法非適用</t>
  </si>
  <si>
    <t>下水道事業</t>
  </si>
  <si>
    <t>公共下水道</t>
  </si>
  <si>
    <t>Cc2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</si>
  <si>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</si>
  <si>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</si>
  <si>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</si>
  <si>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</si>
  <si>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</si>
  <si>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</si>
  <si>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</si>
  <si>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昭和６１年度の事業開始以来、３１年が経過していますが、事業進捗率（面積ベース）は４７％と低いため、施設利用率が類似団体平均値を下回っています。今回、一般会計繰入金の基準内・基準外の見直しにより、各種数値に改善傾向が見られるものの、厳しい経営実態は変わっていません。
　このため、汚水処理事業の平成３８年度までの概成に向けて、汚水処理区域の縮小や官民連携手法（ＤＢ一括発注方式）の実施を検討中です。これで事業を進捗させ、接続者数（料金収入）を増やし、経営の効率性の向上を目指します。</t>
    <phoneticPr fontId="4"/>
  </si>
  <si>
    <t>　平成６年度の供用開始以来２３年が経過し、機械・電気設備に耐用年数を経過したものが出ていますが、これまで十分な更新を行っていないのが現状です。
　平成２８年度に作成したストックマネジメント計画に基づいて、計画的な更新事業と点検調査事業を実施し、持続可能な下水道事業を目指します。</t>
    <phoneticPr fontId="4"/>
  </si>
  <si>
    <t>　本市の公共下水道事業は、雨水対策を優先して行ってきたため、汚水事業の進捗状況が遅く、浄化センターなどへの投資に見合う十分な接続者数を確保できていないことが、収益的収支比率・経費回収率・汚水処理原価・施設利用率の悪化につながっているものと分析します。
  今後は、平成２９年３月に策定した経営戦略に基づき、全体計画区域を見直し早期概成を目指すとともに、接続者数を増やし経営の効率化に努めます。</t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</si>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</sst>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3E-4140-A651-A0B00EA32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887016"/>
        <c:axId val="11992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7.0000000000000007E-2</c:v>
                </c:pt>
                <c:pt idx="2">
                  <c:v>0.04</c:v>
                </c:pt>
                <c:pt idx="3">
                  <c:v>0.11</c:v>
                </c:pt>
                <c:pt idx="4">
                  <c:v>0.15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3E-4140-A651-A0B00EA32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887016"/>
        <c:axId val="119924720"/>
      </c:lineChart>
      <c:dateAx>
        <c:axId val="188887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924720"/>
        <c:crosses val="autoZero"/>
        <c:auto val="1"/>
        <c:lblOffset val="100"/>
        <c:baseTimeUnit val="years"/>
      </c:dateAx>
      <c:valAx>
        <c:axId val="11992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887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34.94</c:v>
                </c:pt>
                <c:pt idx="1">
                  <c:v>35.53</c:v>
                </c:pt>
                <c:pt idx="2">
                  <c:v>36.42</c:v>
                </c:pt>
                <c:pt idx="3">
                  <c:v>36.58</c:v>
                </c:pt>
                <c:pt idx="4">
                  <c:v>37.6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BD-4D33-8DCD-4DDCD25D6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678384"/>
        <c:axId val="246609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55.41</c:v>
                </c:pt>
                <c:pt idx="1">
                  <c:v>55.81</c:v>
                </c:pt>
                <c:pt idx="2">
                  <c:v>54.44</c:v>
                </c:pt>
                <c:pt idx="3">
                  <c:v>54.67</c:v>
                </c:pt>
                <c:pt idx="4">
                  <c:v>53.51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BD-4D33-8DCD-4DDCD25D6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78384"/>
        <c:axId val="246609936"/>
      </c:lineChart>
      <c:dateAx>
        <c:axId val="18867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6609936"/>
        <c:crosses val="autoZero"/>
        <c:auto val="1"/>
        <c:lblOffset val="100"/>
        <c:baseTimeUnit val="years"/>
      </c:dateAx>
      <c:valAx>
        <c:axId val="246609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67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68.75</c:v>
                </c:pt>
                <c:pt idx="1">
                  <c:v>68.959999999999994</c:v>
                </c:pt>
                <c:pt idx="2">
                  <c:v>69.92</c:v>
                </c:pt>
                <c:pt idx="3">
                  <c:v>74.23</c:v>
                </c:pt>
                <c:pt idx="4">
                  <c:v>71.67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52-4496-B9E2-D7537539F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611112"/>
        <c:axId val="24689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84.12</c:v>
                </c:pt>
                <c:pt idx="1">
                  <c:v>84.41</c:v>
                </c:pt>
                <c:pt idx="2">
                  <c:v>84.2</c:v>
                </c:pt>
                <c:pt idx="3">
                  <c:v>83.8</c:v>
                </c:pt>
                <c:pt idx="4">
                  <c:v>83.91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52-4496-B9E2-D7537539F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611112"/>
        <c:axId val="246894544"/>
      </c:lineChart>
      <c:dateAx>
        <c:axId val="246611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6894544"/>
        <c:crosses val="autoZero"/>
        <c:auto val="1"/>
        <c:lblOffset val="100"/>
        <c:baseTimeUnit val="years"/>
      </c:dateAx>
      <c:valAx>
        <c:axId val="246894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6611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84.91</c:v>
                </c:pt>
                <c:pt idx="1">
                  <c:v>93.82</c:v>
                </c:pt>
                <c:pt idx="2">
                  <c:v>89.9</c:v>
                </c:pt>
                <c:pt idx="3">
                  <c:v>91.3</c:v>
                </c:pt>
                <c:pt idx="4">
                  <c:v>96.63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B0-461A-87C3-D0BD67781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078712"/>
        <c:axId val="191196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B0-461A-87C3-D0BD67781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78712"/>
        <c:axId val="191196816"/>
      </c:lineChart>
      <c:dateAx>
        <c:axId val="119078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1196816"/>
        <c:crosses val="autoZero"/>
        <c:auto val="1"/>
        <c:lblOffset val="100"/>
        <c:baseTimeUnit val="years"/>
      </c:dateAx>
      <c:valAx>
        <c:axId val="191196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078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11-4876-9C66-1B7973BD8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7800"/>
        <c:axId val="18904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11-4876-9C66-1B7973BD8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7800"/>
        <c:axId val="189049184"/>
      </c:lineChart>
      <c:dateAx>
        <c:axId val="4267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049184"/>
        <c:crosses val="autoZero"/>
        <c:auto val="1"/>
        <c:lblOffset val="100"/>
        <c:baseTimeUnit val="years"/>
      </c:dateAx>
      <c:valAx>
        <c:axId val="18904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67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6-45FA-BCAD-AF4BF40D9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675248"/>
        <c:axId val="188675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56-45FA-BCAD-AF4BF40D9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75248"/>
        <c:axId val="188675640"/>
      </c:lineChart>
      <c:dateAx>
        <c:axId val="188675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675640"/>
        <c:crosses val="autoZero"/>
        <c:auto val="1"/>
        <c:lblOffset val="100"/>
        <c:baseTimeUnit val="years"/>
      </c:dateAx>
      <c:valAx>
        <c:axId val="188675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675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0F-4ABD-A505-580BAC19E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504032"/>
        <c:axId val="246504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0F-4ABD-A505-580BAC19E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504032"/>
        <c:axId val="246504424"/>
      </c:lineChart>
      <c:dateAx>
        <c:axId val="24650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6504424"/>
        <c:crosses val="autoZero"/>
        <c:auto val="1"/>
        <c:lblOffset val="100"/>
        <c:baseTimeUnit val="years"/>
      </c:dateAx>
      <c:valAx>
        <c:axId val="246504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650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70-4C83-B0A2-7AF0A39BF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505600"/>
        <c:axId val="246505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70-4C83-B0A2-7AF0A39BF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505600"/>
        <c:axId val="246505992"/>
      </c:lineChart>
      <c:dateAx>
        <c:axId val="24650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6505992"/>
        <c:crosses val="autoZero"/>
        <c:auto val="1"/>
        <c:lblOffset val="100"/>
        <c:baseTimeUnit val="years"/>
      </c:dateAx>
      <c:valAx>
        <c:axId val="246505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6505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687.78</c:v>
                </c:pt>
                <c:pt idx="1">
                  <c:v>637.37</c:v>
                </c:pt>
                <c:pt idx="2">
                  <c:v>597.29999999999995</c:v>
                </c:pt>
                <c:pt idx="3">
                  <c:v>579.82000000000005</c:v>
                </c:pt>
                <c:pt idx="4">
                  <c:v>58.91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A2-4E70-B23F-139AF00E8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507168"/>
        <c:axId val="246507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1273.52</c:v>
                </c:pt>
                <c:pt idx="1">
                  <c:v>1209.95</c:v>
                </c:pt>
                <c:pt idx="2">
                  <c:v>1136.5</c:v>
                </c:pt>
                <c:pt idx="3">
                  <c:v>1118.56</c:v>
                </c:pt>
                <c:pt idx="4">
                  <c:v>1111.31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4A2-4E70-B23F-139AF00E8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507168"/>
        <c:axId val="246507560"/>
      </c:lineChart>
      <c:dateAx>
        <c:axId val="246507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6507560"/>
        <c:crosses val="autoZero"/>
        <c:auto val="1"/>
        <c:lblOffset val="100"/>
        <c:baseTimeUnit val="years"/>
      </c:dateAx>
      <c:valAx>
        <c:axId val="246507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6507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61.02</c:v>
                </c:pt>
                <c:pt idx="1">
                  <c:v>64.12</c:v>
                </c:pt>
                <c:pt idx="2">
                  <c:v>65.02</c:v>
                </c:pt>
                <c:pt idx="3">
                  <c:v>62.03</c:v>
                </c:pt>
                <c:pt idx="4">
                  <c:v>87.03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FB-4EE6-A377-4F379CB9C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608368"/>
        <c:axId val="246608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67.849999999999994</c:v>
                </c:pt>
                <c:pt idx="1">
                  <c:v>69.48</c:v>
                </c:pt>
                <c:pt idx="2">
                  <c:v>71.650000000000006</c:v>
                </c:pt>
                <c:pt idx="3">
                  <c:v>72.33</c:v>
                </c:pt>
                <c:pt idx="4">
                  <c:v>75.540000000000006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FB-4EE6-A377-4F379CB9C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608368"/>
        <c:axId val="246608760"/>
      </c:lineChart>
      <c:dateAx>
        <c:axId val="246608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6608760"/>
        <c:crosses val="autoZero"/>
        <c:auto val="1"/>
        <c:lblOffset val="100"/>
        <c:baseTimeUnit val="years"/>
      </c:dateAx>
      <c:valAx>
        <c:axId val="246608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6608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263.67</c:v>
                </c:pt>
                <c:pt idx="1">
                  <c:v>252.07</c:v>
                </c:pt>
                <c:pt idx="2">
                  <c:v>253.11</c:v>
                </c:pt>
                <c:pt idx="3">
                  <c:v>265.05</c:v>
                </c:pt>
                <c:pt idx="4">
                  <c:v>188.28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8-4CF7-945C-9E1339623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677992"/>
        <c:axId val="188677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224.94</c:v>
                </c:pt>
                <c:pt idx="1">
                  <c:v>220.67</c:v>
                </c:pt>
                <c:pt idx="2">
                  <c:v>217.82</c:v>
                </c:pt>
                <c:pt idx="3">
                  <c:v>215.28</c:v>
                </c:pt>
                <c:pt idx="4">
                  <c:v>207.96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58-4CF7-945C-9E1339623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77992"/>
        <c:axId val="188677600"/>
      </c:lineChart>
      <c:dateAx>
        <c:axId val="188677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677600"/>
        <c:crosses val="autoZero"/>
        <c:auto val="1"/>
        <c:lblOffset val="100"/>
        <c:baseTimeUnit val="years"/>
      </c:dateAx>
      <c:valAx>
        <c:axId val="188677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677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G1" sqref="F1:G1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佐賀県　鹿島市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Cc2</v>
      </c>
      <c r="X8" s="48"/>
      <c r="Y8" s="48"/>
      <c r="Z8" s="48"/>
      <c r="AA8" s="48"/>
      <c r="AB8" s="48"/>
      <c r="AC8" s="48"/>
      <c r="AD8" s="49" t="s">
        <v>125</v>
      </c>
      <c r="AE8" s="49"/>
      <c r="AF8" s="49"/>
      <c r="AG8" s="49"/>
      <c r="AH8" s="49"/>
      <c r="AI8" s="49"/>
      <c r="AJ8" s="49"/>
      <c r="AK8" s="4"/>
      <c r="AL8" s="50">
        <f>データ!S6</f>
        <v>30205</v>
      </c>
      <c r="AM8" s="50"/>
      <c r="AN8" s="50"/>
      <c r="AO8" s="50"/>
      <c r="AP8" s="50"/>
      <c r="AQ8" s="50"/>
      <c r="AR8" s="50"/>
      <c r="AS8" s="50"/>
      <c r="AT8" s="45">
        <f>データ!T6</f>
        <v>112.12</v>
      </c>
      <c r="AU8" s="45"/>
      <c r="AV8" s="45"/>
      <c r="AW8" s="45"/>
      <c r="AX8" s="45"/>
      <c r="AY8" s="45"/>
      <c r="AZ8" s="45"/>
      <c r="BA8" s="45"/>
      <c r="BB8" s="45">
        <f>データ!U6</f>
        <v>269.39999999999998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35.06</v>
      </c>
      <c r="Q10" s="45"/>
      <c r="R10" s="45"/>
      <c r="S10" s="45"/>
      <c r="T10" s="45"/>
      <c r="U10" s="45"/>
      <c r="V10" s="45"/>
      <c r="W10" s="45">
        <f>データ!Q6</f>
        <v>94.2</v>
      </c>
      <c r="X10" s="45"/>
      <c r="Y10" s="45"/>
      <c r="Z10" s="45"/>
      <c r="AA10" s="45"/>
      <c r="AB10" s="45"/>
      <c r="AC10" s="45"/>
      <c r="AD10" s="50">
        <f>データ!R6</f>
        <v>2592</v>
      </c>
      <c r="AE10" s="50"/>
      <c r="AF10" s="50"/>
      <c r="AG10" s="50"/>
      <c r="AH10" s="50"/>
      <c r="AI10" s="50"/>
      <c r="AJ10" s="50"/>
      <c r="AK10" s="2"/>
      <c r="AL10" s="50">
        <f>データ!V6</f>
        <v>10504</v>
      </c>
      <c r="AM10" s="50"/>
      <c r="AN10" s="50"/>
      <c r="AO10" s="50"/>
      <c r="AP10" s="50"/>
      <c r="AQ10" s="50"/>
      <c r="AR10" s="50"/>
      <c r="AS10" s="50"/>
      <c r="AT10" s="45">
        <f>データ!W6</f>
        <v>3.12</v>
      </c>
      <c r="AU10" s="45"/>
      <c r="AV10" s="45"/>
      <c r="AW10" s="45"/>
      <c r="AX10" s="45"/>
      <c r="AY10" s="45"/>
      <c r="AZ10" s="45"/>
      <c r="BA10" s="45"/>
      <c r="BB10" s="45">
        <f>データ!X6</f>
        <v>3366.67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122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123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124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56</v>
      </c>
      <c r="N86" s="26" t="s">
        <v>56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412074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佐賀県　鹿島市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35.06</v>
      </c>
      <c r="Q6" s="34">
        <f t="shared" si="3"/>
        <v>94.2</v>
      </c>
      <c r="R6" s="34">
        <f t="shared" si="3"/>
        <v>2592</v>
      </c>
      <c r="S6" s="34">
        <f t="shared" si="3"/>
        <v>30205</v>
      </c>
      <c r="T6" s="34">
        <f t="shared" si="3"/>
        <v>112.12</v>
      </c>
      <c r="U6" s="34">
        <f t="shared" si="3"/>
        <v>269.39999999999998</v>
      </c>
      <c r="V6" s="34">
        <f t="shared" si="3"/>
        <v>10504</v>
      </c>
      <c r="W6" s="34">
        <f t="shared" si="3"/>
        <v>3.12</v>
      </c>
      <c r="X6" s="34">
        <f t="shared" si="3"/>
        <v>3366.67</v>
      </c>
      <c r="Y6" s="35">
        <f>IF(Y7="",NA(),Y7)</f>
        <v>84.91</v>
      </c>
      <c r="Z6" s="35">
        <f t="shared" ref="Z6:AH6" si="4">IF(Z7="",NA(),Z7)</f>
        <v>93.82</v>
      </c>
      <c r="AA6" s="35">
        <f t="shared" si="4"/>
        <v>89.9</v>
      </c>
      <c r="AB6" s="35">
        <f t="shared" si="4"/>
        <v>91.3</v>
      </c>
      <c r="AC6" s="35">
        <f t="shared" si="4"/>
        <v>96.63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687.78</v>
      </c>
      <c r="BG6" s="35">
        <f t="shared" ref="BG6:BO6" si="7">IF(BG7="",NA(),BG7)</f>
        <v>637.37</v>
      </c>
      <c r="BH6" s="35">
        <f t="shared" si="7"/>
        <v>597.29999999999995</v>
      </c>
      <c r="BI6" s="35">
        <f t="shared" si="7"/>
        <v>579.82000000000005</v>
      </c>
      <c r="BJ6" s="35">
        <f t="shared" si="7"/>
        <v>58.91</v>
      </c>
      <c r="BK6" s="35">
        <f t="shared" si="7"/>
        <v>1273.52</v>
      </c>
      <c r="BL6" s="35">
        <f t="shared" si="7"/>
        <v>1209.95</v>
      </c>
      <c r="BM6" s="35">
        <f t="shared" si="7"/>
        <v>1136.5</v>
      </c>
      <c r="BN6" s="35">
        <f t="shared" si="7"/>
        <v>1118.56</v>
      </c>
      <c r="BO6" s="35">
        <f t="shared" si="7"/>
        <v>1111.31</v>
      </c>
      <c r="BP6" s="34" t="str">
        <f>IF(BP7="","",IF(BP7="-","【-】","【"&amp;SUBSTITUTE(TEXT(BP7,"#,##0.00"),"-","△")&amp;"】"))</f>
        <v>【728.30】</v>
      </c>
      <c r="BQ6" s="35">
        <f>IF(BQ7="",NA(),BQ7)</f>
        <v>61.02</v>
      </c>
      <c r="BR6" s="35">
        <f t="shared" ref="BR6:BZ6" si="8">IF(BR7="",NA(),BR7)</f>
        <v>64.12</v>
      </c>
      <c r="BS6" s="35">
        <f t="shared" si="8"/>
        <v>65.02</v>
      </c>
      <c r="BT6" s="35">
        <f t="shared" si="8"/>
        <v>62.03</v>
      </c>
      <c r="BU6" s="35">
        <f t="shared" si="8"/>
        <v>87.03</v>
      </c>
      <c r="BV6" s="35">
        <f t="shared" si="8"/>
        <v>67.849999999999994</v>
      </c>
      <c r="BW6" s="35">
        <f t="shared" si="8"/>
        <v>69.48</v>
      </c>
      <c r="BX6" s="35">
        <f t="shared" si="8"/>
        <v>71.650000000000006</v>
      </c>
      <c r="BY6" s="35">
        <f t="shared" si="8"/>
        <v>72.33</v>
      </c>
      <c r="BZ6" s="35">
        <f t="shared" si="8"/>
        <v>75.540000000000006</v>
      </c>
      <c r="CA6" s="34" t="str">
        <f>IF(CA7="","",IF(CA7="-","【-】","【"&amp;SUBSTITUTE(TEXT(CA7,"#,##0.00"),"-","△")&amp;"】"))</f>
        <v>【100.04】</v>
      </c>
      <c r="CB6" s="35">
        <f>IF(CB7="",NA(),CB7)</f>
        <v>263.67</v>
      </c>
      <c r="CC6" s="35">
        <f t="shared" ref="CC6:CK6" si="9">IF(CC7="",NA(),CC7)</f>
        <v>252.07</v>
      </c>
      <c r="CD6" s="35">
        <f t="shared" si="9"/>
        <v>253.11</v>
      </c>
      <c r="CE6" s="35">
        <f t="shared" si="9"/>
        <v>265.05</v>
      </c>
      <c r="CF6" s="35">
        <f t="shared" si="9"/>
        <v>188.28</v>
      </c>
      <c r="CG6" s="35">
        <f t="shared" si="9"/>
        <v>224.94</v>
      </c>
      <c r="CH6" s="35">
        <f t="shared" si="9"/>
        <v>220.67</v>
      </c>
      <c r="CI6" s="35">
        <f t="shared" si="9"/>
        <v>217.82</v>
      </c>
      <c r="CJ6" s="35">
        <f t="shared" si="9"/>
        <v>215.28</v>
      </c>
      <c r="CK6" s="35">
        <f t="shared" si="9"/>
        <v>207.96</v>
      </c>
      <c r="CL6" s="34" t="str">
        <f>IF(CL7="","",IF(CL7="-","【-】","【"&amp;SUBSTITUTE(TEXT(CL7,"#,##0.00"),"-","△")&amp;"】"))</f>
        <v>【137.82】</v>
      </c>
      <c r="CM6" s="35">
        <f>IF(CM7="",NA(),CM7)</f>
        <v>34.94</v>
      </c>
      <c r="CN6" s="35">
        <f t="shared" ref="CN6:CV6" si="10">IF(CN7="",NA(),CN7)</f>
        <v>35.53</v>
      </c>
      <c r="CO6" s="35">
        <f t="shared" si="10"/>
        <v>36.42</v>
      </c>
      <c r="CP6" s="35">
        <f t="shared" si="10"/>
        <v>36.58</v>
      </c>
      <c r="CQ6" s="35">
        <f t="shared" si="10"/>
        <v>37.6</v>
      </c>
      <c r="CR6" s="35">
        <f t="shared" si="10"/>
        <v>55.41</v>
      </c>
      <c r="CS6" s="35">
        <f t="shared" si="10"/>
        <v>55.81</v>
      </c>
      <c r="CT6" s="35">
        <f t="shared" si="10"/>
        <v>54.44</v>
      </c>
      <c r="CU6" s="35">
        <f t="shared" si="10"/>
        <v>54.67</v>
      </c>
      <c r="CV6" s="35">
        <f t="shared" si="10"/>
        <v>53.51</v>
      </c>
      <c r="CW6" s="34" t="str">
        <f>IF(CW7="","",IF(CW7="-","【-】","【"&amp;SUBSTITUTE(TEXT(CW7,"#,##0.00"),"-","△")&amp;"】"))</f>
        <v>【60.09】</v>
      </c>
      <c r="CX6" s="35">
        <f>IF(CX7="",NA(),CX7)</f>
        <v>68.75</v>
      </c>
      <c r="CY6" s="35">
        <f t="shared" ref="CY6:DG6" si="11">IF(CY7="",NA(),CY7)</f>
        <v>68.959999999999994</v>
      </c>
      <c r="CZ6" s="35">
        <f t="shared" si="11"/>
        <v>69.92</v>
      </c>
      <c r="DA6" s="35">
        <f t="shared" si="11"/>
        <v>74.23</v>
      </c>
      <c r="DB6" s="35">
        <f t="shared" si="11"/>
        <v>71.67</v>
      </c>
      <c r="DC6" s="35">
        <f t="shared" si="11"/>
        <v>84.12</v>
      </c>
      <c r="DD6" s="35">
        <f t="shared" si="11"/>
        <v>84.41</v>
      </c>
      <c r="DE6" s="35">
        <f t="shared" si="11"/>
        <v>84.2</v>
      </c>
      <c r="DF6" s="35">
        <f t="shared" si="11"/>
        <v>83.8</v>
      </c>
      <c r="DG6" s="35">
        <f t="shared" si="11"/>
        <v>83.91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</v>
      </c>
      <c r="EK6" s="35">
        <f t="shared" si="14"/>
        <v>7.0000000000000007E-2</v>
      </c>
      <c r="EL6" s="35">
        <f t="shared" si="14"/>
        <v>0.04</v>
      </c>
      <c r="EM6" s="35">
        <f t="shared" si="14"/>
        <v>0.11</v>
      </c>
      <c r="EN6" s="35">
        <f t="shared" si="14"/>
        <v>0.15</v>
      </c>
      <c r="EO6" s="34" t="str">
        <f>IF(EO7="","",IF(EO7="-","【-】","【"&amp;SUBSTITUTE(TEXT(EO7,"#,##0.00"),"-","△")&amp;"】"))</f>
        <v>【0.27】</v>
      </c>
    </row>
    <row r="7" spans="1:145" s="36" customFormat="1" x14ac:dyDescent="0.15">
      <c r="A7" s="28"/>
      <c r="B7" s="37">
        <v>2016</v>
      </c>
      <c r="C7" s="37">
        <v>412074</v>
      </c>
      <c r="D7" s="37">
        <v>47</v>
      </c>
      <c r="E7" s="37">
        <v>17</v>
      </c>
      <c r="F7" s="37">
        <v>1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35.06</v>
      </c>
      <c r="Q7" s="38">
        <v>94.2</v>
      </c>
      <c r="R7" s="38">
        <v>2592</v>
      </c>
      <c r="S7" s="38">
        <v>30205</v>
      </c>
      <c r="T7" s="38">
        <v>112.12</v>
      </c>
      <c r="U7" s="38">
        <v>269.39999999999998</v>
      </c>
      <c r="V7" s="38">
        <v>10504</v>
      </c>
      <c r="W7" s="38">
        <v>3.12</v>
      </c>
      <c r="X7" s="38">
        <v>3366.67</v>
      </c>
      <c r="Y7" s="38">
        <v>84.91</v>
      </c>
      <c r="Z7" s="38">
        <v>93.82</v>
      </c>
      <c r="AA7" s="38">
        <v>89.9</v>
      </c>
      <c r="AB7" s="38">
        <v>91.3</v>
      </c>
      <c r="AC7" s="38">
        <v>96.63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687.78</v>
      </c>
      <c r="BG7" s="38">
        <v>637.37</v>
      </c>
      <c r="BH7" s="38">
        <v>597.29999999999995</v>
      </c>
      <c r="BI7" s="38">
        <v>579.82000000000005</v>
      </c>
      <c r="BJ7" s="38">
        <v>58.91</v>
      </c>
      <c r="BK7" s="38">
        <v>1273.52</v>
      </c>
      <c r="BL7" s="38">
        <v>1209.95</v>
      </c>
      <c r="BM7" s="38">
        <v>1136.5</v>
      </c>
      <c r="BN7" s="38">
        <v>1118.56</v>
      </c>
      <c r="BO7" s="38">
        <v>1111.31</v>
      </c>
      <c r="BP7" s="38">
        <v>728.3</v>
      </c>
      <c r="BQ7" s="38">
        <v>61.02</v>
      </c>
      <c r="BR7" s="38">
        <v>64.12</v>
      </c>
      <c r="BS7" s="38">
        <v>65.02</v>
      </c>
      <c r="BT7" s="38">
        <v>62.03</v>
      </c>
      <c r="BU7" s="38">
        <v>87.03</v>
      </c>
      <c r="BV7" s="38">
        <v>67.849999999999994</v>
      </c>
      <c r="BW7" s="38">
        <v>69.48</v>
      </c>
      <c r="BX7" s="38">
        <v>71.650000000000006</v>
      </c>
      <c r="BY7" s="38">
        <v>72.33</v>
      </c>
      <c r="BZ7" s="38">
        <v>75.540000000000006</v>
      </c>
      <c r="CA7" s="38">
        <v>100.04</v>
      </c>
      <c r="CB7" s="38">
        <v>263.67</v>
      </c>
      <c r="CC7" s="38">
        <v>252.07</v>
      </c>
      <c r="CD7" s="38">
        <v>253.11</v>
      </c>
      <c r="CE7" s="38">
        <v>265.05</v>
      </c>
      <c r="CF7" s="38">
        <v>188.28</v>
      </c>
      <c r="CG7" s="38">
        <v>224.94</v>
      </c>
      <c r="CH7" s="38">
        <v>220.67</v>
      </c>
      <c r="CI7" s="38">
        <v>217.82</v>
      </c>
      <c r="CJ7" s="38">
        <v>215.28</v>
      </c>
      <c r="CK7" s="38">
        <v>207.96</v>
      </c>
      <c r="CL7" s="38">
        <v>137.82</v>
      </c>
      <c r="CM7" s="38">
        <v>34.94</v>
      </c>
      <c r="CN7" s="38">
        <v>35.53</v>
      </c>
      <c r="CO7" s="38">
        <v>36.42</v>
      </c>
      <c r="CP7" s="38">
        <v>36.58</v>
      </c>
      <c r="CQ7" s="38">
        <v>37.6</v>
      </c>
      <c r="CR7" s="38">
        <v>55.41</v>
      </c>
      <c r="CS7" s="38">
        <v>55.81</v>
      </c>
      <c r="CT7" s="38">
        <v>54.44</v>
      </c>
      <c r="CU7" s="38">
        <v>54.67</v>
      </c>
      <c r="CV7" s="38">
        <v>53.51</v>
      </c>
      <c r="CW7" s="38">
        <v>60.09</v>
      </c>
      <c r="CX7" s="38">
        <v>68.75</v>
      </c>
      <c r="CY7" s="38">
        <v>68.959999999999994</v>
      </c>
      <c r="CZ7" s="38">
        <v>69.92</v>
      </c>
      <c r="DA7" s="38">
        <v>74.23</v>
      </c>
      <c r="DB7" s="38">
        <v>71.67</v>
      </c>
      <c r="DC7" s="38">
        <v>84.12</v>
      </c>
      <c r="DD7" s="38">
        <v>84.41</v>
      </c>
      <c r="DE7" s="38">
        <v>84.2</v>
      </c>
      <c r="DF7" s="38">
        <v>83.8</v>
      </c>
      <c r="DG7" s="38">
        <v>83.91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</v>
      </c>
      <c r="EK7" s="38">
        <v>7.0000000000000007E-2</v>
      </c>
      <c r="EL7" s="38">
        <v>0.04</v>
      </c>
      <c r="EM7" s="38">
        <v>0.11</v>
      </c>
      <c r="EN7" s="38">
        <v>0.15</v>
      </c>
      <c r="EO7" s="38">
        <v>0.27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2018-02-06T07:56:31Z</cp:lastPrinted>
  <dcterms:created xsi:type="dcterms:W3CDTF">2017-12-25T02:13:04Z</dcterms:created>
  <dcterms:modified xsi:type="dcterms:W3CDTF">2018-02-06T08:00:41Z</dcterms:modified>
  <cp:category/>
</cp:coreProperties>
</file>