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0\31_企画課\２９年度（２０１７年）　企画財政課\３５０１　決算共通\04　Ｈ28財政状況資料集の作成\03　回答\"/>
    </mc:Choice>
  </mc:AlternateContent>
  <bookViews>
    <workbookView xWindow="0" yWindow="0" windowWidth="20490" windowHeight="7755" firstSheet="11"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71027"/>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U36" i="9"/>
  <c r="C36" i="9"/>
  <c r="AM35" i="9"/>
  <c r="C35" i="9"/>
  <c r="C34" i="9"/>
  <c r="U34" i="9" l="1"/>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l="1"/>
  <c r="BW34" i="9"/>
  <c r="BW35" i="9" s="1"/>
  <c r="BW36" i="9" s="1"/>
  <c r="BW37" i="9" s="1"/>
  <c r="BW38" i="9" s="1"/>
  <c r="CO34" i="9" l="1"/>
  <c r="CO35" i="9" s="1"/>
</calcChain>
</file>

<file path=xl/sharedStrings.xml><?xml version="1.0" encoding="utf-8"?>
<sst xmlns="http://schemas.openxmlformats.org/spreadsheetml/2006/main" count="1027" uniqueCount="547">
  <si>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</si>
  <si>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</si>
  <si>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</si>
  <si>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</si>
  <si>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</si>
  <si>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</si>
  <si>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</si>
  <si>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</si>
  <si>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</si>
  <si>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</si>
  <si>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</si>
  <si>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</si>
  <si>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</si>
  <si>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</si>
  <si>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</si>
  <si>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</si>
  <si>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</si>
  <si>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</si>
  <si>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</si>
  <si>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</si>
  <si>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</si>
  <si>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</si>
  <si>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</si>
  <si>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</si>
  <si>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</si>
  <si>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</si>
  <si>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</si>
  <si>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</si>
  <si>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</si>
  <si>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</si>
  <si>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</si>
  <si>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</si>
  <si>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</si>
  <si>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</si>
  <si>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</si>
  <si>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</si>
  <si>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</si>
  <si>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</si>
  <si>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</si>
  <si>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</si>
  <si>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</si>
  <si>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</si>
  <si>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</si>
  <si>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</si>
  <si>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</si>
  <si>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</si>
  <si>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</si>
  <si>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</si>
  <si>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</si>
  <si>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</si>
  <si>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</si>
  <si>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</si>
  <si>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</si>
  <si>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</si>
  <si>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</si>
  <si>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</si>
  <si>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</si>
  <si>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</si>
  <si>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</si>
  <si>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</si>
  <si>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</si>
  <si>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</si>
  <si>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</si>
  <si>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</si>
  <si>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</si>
  <si>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</si>
  <si>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</si>
  <si>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</si>
  <si>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</si>
  <si>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</si>
  <si>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</si>
  <si>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</si>
  <si>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</si>
  <si>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</si>
  <si>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</si>
  <si>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</si>
  <si>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</si>
  <si>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</si>
  <si>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</si>
  <si>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</si>
  <si>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</si>
  <si>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</si>
  <si>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鹿島市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</si>
  <si>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</si>
  <si>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</si>
  <si>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</si>
  <si>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</si>
  <si>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</si>
  <si>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</si>
  <si>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</si>
  <si>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</si>
  <si>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</si>
  <si>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</si>
  <si>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</si>
  <si>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</si>
  <si>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</si>
  <si>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</si>
  <si>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</si>
  <si>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</si>
  <si>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</si>
  <si>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</si>
  <si>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</si>
  <si>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</si>
  <si>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</si>
  <si>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</si>
  <si>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</si>
  <si>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</si>
  <si>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</si>
  <si>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</si>
  <si>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</si>
  <si>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</si>
  <si>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</si>
  <si>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</si>
  <si>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</si>
  <si>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</si>
  <si>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</si>
  <si>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</si>
  <si>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</si>
  <si>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</si>
  <si>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</si>
  <si>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</si>
  <si>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</si>
  <si>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</si>
  <si>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</si>
  <si>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</si>
  <si>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</si>
  <si>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</si>
  <si>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</si>
  <si>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</si>
  <si>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</si>
  <si>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</si>
  <si>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</si>
  <si>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</si>
  <si>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</si>
  <si>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</si>
  <si>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</si>
  <si>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</si>
  <si>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</si>
  <si>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</si>
  <si>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</si>
  <si>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</si>
  <si>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</si>
  <si>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</si>
  <si>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</si>
  <si>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</si>
  <si>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</si>
  <si>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</si>
  <si>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</si>
  <si>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</si>
  <si>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</si>
  <si>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</si>
  <si>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</si>
  <si>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</si>
  <si>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</si>
  <si>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</si>
  <si>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</si>
  <si>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</si>
  <si>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</si>
  <si>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</si>
  <si>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</si>
  <si>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</si>
  <si>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</si>
  <si>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</si>
  <si>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</si>
  <si>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</si>
  <si>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</si>
  <si>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</si>
  <si>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</si>
  <si>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</si>
  <si>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</si>
  <si>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</si>
  <si>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</si>
  <si>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</si>
  <si>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</si>
  <si>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</si>
  <si>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</si>
  <si>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</si>
  <si>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</si>
  <si>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</si>
  <si>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</si>
  <si>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</si>
  <si>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</si>
  <si>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</si>
  <si>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</si>
  <si>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</si>
  <si>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</si>
  <si>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</si>
  <si>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</si>
  <si>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</si>
  <si>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</si>
  <si>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</si>
  <si>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</si>
  <si>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</si>
  <si>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</si>
  <si>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</si>
  <si>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佐賀県鹿島市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</si>
  <si>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</si>
  <si>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</si>
  <si>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</si>
  <si>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</si>
  <si>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</si>
  <si>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</si>
  <si>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</si>
  <si>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</si>
  <si>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</si>
  <si>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</si>
  <si>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</si>
  <si>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</si>
  <si>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</si>
  <si>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</si>
  <si>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</si>
  <si>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</si>
  <si>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</si>
  <si>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</si>
  <si>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</si>
  <si>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</si>
  <si>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</si>
  <si>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</si>
  <si>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</si>
  <si>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</si>
  <si>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</si>
  <si>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</si>
  <si>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</si>
  <si>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</si>
  <si>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</si>
  <si>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</si>
  <si>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</si>
  <si>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</si>
  <si>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</si>
  <si>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</si>
  <si>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</si>
  <si>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</si>
  <si>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</si>
  <si>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</si>
  <si>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</si>
  <si>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</si>
  <si>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</si>
  <si>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</si>
  <si>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</si>
  <si>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</si>
  <si>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</si>
  <si>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</si>
  <si>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</si>
  <si>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</si>
  <si>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</si>
  <si>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</si>
  <si>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</si>
  <si>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</si>
  <si>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</si>
  <si>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</si>
  <si>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</si>
  <si>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</si>
  <si>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</si>
  <si>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</si>
  <si>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</si>
  <si>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</si>
  <si>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</si>
  <si>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</si>
  <si>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</si>
  <si>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</si>
  <si>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</si>
  <si>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</si>
  <si>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</si>
  <si>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</si>
  <si>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</si>
  <si>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</si>
  <si>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</si>
  <si>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</si>
  <si>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</si>
  <si>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</si>
  <si>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</si>
  <si>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</si>
  <si>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</si>
  <si>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</si>
  <si>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</si>
  <si>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</si>
  <si>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</si>
  <si>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</si>
  <si>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</si>
  <si>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</si>
  <si>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</si>
  <si>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</si>
  <si>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</si>
  <si>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</si>
  <si>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</si>
  <si>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</si>
  <si>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</si>
  <si>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</si>
  <si>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</si>
  <si>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</si>
  <si>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</si>
  <si>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</si>
  <si>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</si>
  <si>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</si>
  <si>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</si>
  <si>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</si>
  <si>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</si>
  <si>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</si>
  <si>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</si>
  <si>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</si>
  <si>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</si>
  <si>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</si>
  <si>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</si>
  <si>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</si>
  <si>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</si>
  <si>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</si>
  <si>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</si>
  <si>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</si>
  <si>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</si>
  <si>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</si>
  <si>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</si>
  <si>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</si>
  <si>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</si>
  <si>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</si>
  <si>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</si>
  <si>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</si>
  <si>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</si>
  <si>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</si>
  <si>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</si>
  <si>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</si>
  <si>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</si>
  <si>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</si>
  <si>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</si>
  <si>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</si>
  <si>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</si>
  <si>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</si>
  <si>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</si>
  <si>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</si>
  <si>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</si>
  <si>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</si>
  <si>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</si>
  <si>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</si>
  <si>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</si>
  <si>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</si>
  <si>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</si>
  <si>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</si>
  <si>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</si>
  <si>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</si>
  <si>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</si>
  <si>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</si>
  <si>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</si>
  <si>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</si>
  <si>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</si>
  <si>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</si>
  <si>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佐賀県鹿島市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</si>
  <si>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</si>
  <si>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</si>
  <si>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</si>
  <si>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</si>
  <si>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</si>
  <si>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</si>
  <si>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</si>
  <si>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</si>
  <si>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</si>
  <si>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</si>
  <si>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</si>
  <si>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</si>
  <si>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</si>
  <si>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</si>
  <si>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</si>
  <si>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</si>
  <si>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</si>
  <si>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</si>
  <si>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</si>
  <si>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</si>
  <si>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</si>
  <si>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</si>
  <si>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</si>
  <si>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</si>
  <si>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</si>
  <si>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</si>
  <si>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</si>
  <si>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</si>
  <si>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</si>
  <si>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</si>
  <si>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</si>
  <si>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</si>
  <si>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</si>
  <si>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</si>
  <si>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</si>
  <si>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</si>
  <si>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</si>
  <si>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</si>
  <si>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</si>
  <si>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谷田工場団地造成・分譲事業特別会計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</si>
  <si>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</si>
  <si>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</si>
  <si>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</si>
  <si>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</si>
  <si>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</si>
  <si>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</si>
  <si>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</si>
  <si>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</si>
  <si>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</si>
  <si>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</si>
  <si>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</si>
  <si>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</si>
  <si>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</si>
  <si>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</si>
  <si>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</si>
  <si>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</si>
  <si>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</si>
  <si>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</si>
  <si>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</si>
  <si>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</si>
  <si>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</si>
  <si>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</si>
  <si>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</si>
  <si>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</si>
  <si>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</si>
  <si>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</si>
  <si>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</si>
  <si>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</si>
  <si>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</si>
  <si>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</si>
  <si>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</si>
  <si>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</si>
  <si>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</si>
  <si>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</si>
  <si>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</si>
  <si>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</si>
  <si>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</si>
  <si>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</si>
  <si>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</si>
  <si>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</si>
  <si>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</si>
  <si>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</si>
  <si>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</si>
  <si>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</si>
  <si>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</si>
  <si>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</si>
  <si>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</si>
  <si>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</si>
  <si>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</si>
  <si>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</si>
  <si>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鹿島市公共下水道事業特別会計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</si>
  <si>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</si>
  <si>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</si>
  <si>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鹿島市水道事業会計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</si>
  <si>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</si>
  <si>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鹿島市谷田工場団地造成・分譲事業特別会計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</si>
  <si>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</si>
  <si>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</si>
  <si>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</si>
  <si>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</si>
  <si>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</si>
  <si>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</si>
  <si>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</si>
  <si>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</si>
  <si>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</si>
  <si>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</si>
  <si>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</si>
  <si>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</si>
  <si>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</si>
  <si>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</si>
  <si>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</si>
  <si>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</si>
  <si>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</si>
  <si>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</si>
  <si>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</si>
  <si>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</si>
  <si>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</si>
  <si>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</si>
  <si>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</si>
  <si>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</si>
  <si>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</si>
  <si>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</si>
  <si>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</si>
  <si>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</si>
  <si>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</si>
  <si>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</si>
  <si>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</si>
  <si>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</si>
  <si>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</si>
  <si>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</si>
  <si>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</si>
  <si>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</si>
  <si>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</si>
  <si>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</si>
  <si>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</si>
  <si>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</si>
  <si>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</si>
  <si>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</si>
  <si>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</si>
  <si>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</si>
  <si>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</si>
  <si>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</si>
  <si>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</si>
  <si>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</si>
  <si>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</si>
  <si>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</si>
  <si>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</si>
  <si>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</si>
  <si>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</si>
  <si>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</si>
  <si>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</si>
  <si>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</si>
  <si>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</si>
  <si>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</si>
  <si>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</si>
  <si>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</si>
  <si>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</si>
  <si>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</si>
  <si>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</si>
  <si>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</si>
  <si>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</si>
  <si>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</si>
  <si>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</si>
  <si>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</si>
  <si>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</si>
  <si>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</si>
  <si>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</si>
  <si>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</si>
  <si>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</si>
  <si>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</si>
  <si>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</si>
  <si>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</si>
  <si>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</si>
  <si>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</si>
  <si>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</si>
  <si>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</si>
  <si>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</si>
  <si>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</si>
  <si>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0.27</t>
  </si>
  <si>
    <t>▲ 2.14</t>
  </si>
  <si>
    <t>▲ 0.22</t>
  </si>
  <si>
    <t>国民健康保険特別会計</t>
  </si>
  <si>
    <t>▲ 0.37</t>
  </si>
  <si>
    <t>▲ 0.73</t>
  </si>
  <si>
    <t>▲ 2.86</t>
  </si>
  <si>
    <t>▲ 1.79</t>
  </si>
  <si>
    <t>水道事業会計</t>
  </si>
  <si>
    <t>一般会計</t>
  </si>
  <si>
    <t>谷田工場団地造成・分譲事業特別会計</t>
  </si>
  <si>
    <t>後期高齢者医療特別会計</t>
  </si>
  <si>
    <t>公共下水道事業特別会計</t>
  </si>
  <si>
    <t>その他会計（赤字）</t>
  </si>
  <si>
    <t>その他会計（黒字）</t>
  </si>
  <si>
    <t>-</t>
    <phoneticPr fontId="2"/>
  </si>
  <si>
    <t>鹿島・藤津地区衛生施設組合</t>
    <rPh sb="0" eb="2">
      <t>カシマ</t>
    </rPh>
    <rPh sb="3" eb="5">
      <t>フジツ</t>
    </rPh>
    <rPh sb="5" eb="7">
      <t>チク</t>
    </rPh>
    <rPh sb="7" eb="9">
      <t>エイセイ</t>
    </rPh>
    <rPh sb="9" eb="11">
      <t>シセツ</t>
    </rPh>
    <rPh sb="11" eb="13">
      <t>クミアイ</t>
    </rPh>
    <phoneticPr fontId="2"/>
  </si>
  <si>
    <t>佐賀県西部広域環境組合</t>
    <rPh sb="0" eb="3">
      <t>サガケン</t>
    </rPh>
    <rPh sb="3" eb="5">
      <t>セイブ</t>
    </rPh>
    <rPh sb="5" eb="7">
      <t>コウイキ</t>
    </rPh>
    <rPh sb="7" eb="9">
      <t>カンキョウ</t>
    </rPh>
    <rPh sb="9" eb="11">
      <t>クミアイ</t>
    </rPh>
    <phoneticPr fontId="2"/>
  </si>
  <si>
    <t>佐賀県後期高齢者医療広域連合</t>
    <rPh sb="0" eb="3">
      <t>サガケン</t>
    </rPh>
    <rPh sb="3" eb="5">
      <t>コウキ</t>
    </rPh>
    <rPh sb="5" eb="7">
      <t>コウレイ</t>
    </rPh>
    <rPh sb="7" eb="8">
      <t>シャ</t>
    </rPh>
    <rPh sb="8" eb="10">
      <t>イリョウ</t>
    </rPh>
    <rPh sb="10" eb="12">
      <t>コウイキ</t>
    </rPh>
    <rPh sb="12" eb="14">
      <t>レンゴウ</t>
    </rPh>
    <phoneticPr fontId="2"/>
  </si>
  <si>
    <t>佐賀県市町総合事務組合</t>
    <rPh sb="0" eb="3">
      <t>サガケン</t>
    </rPh>
    <rPh sb="3" eb="4">
      <t>シ</t>
    </rPh>
    <rPh sb="4" eb="5">
      <t>マチ</t>
    </rPh>
    <rPh sb="5" eb="7">
      <t>ソウゴウ</t>
    </rPh>
    <rPh sb="7" eb="9">
      <t>ジム</t>
    </rPh>
    <rPh sb="9" eb="11">
      <t>クミアイ</t>
    </rPh>
    <phoneticPr fontId="2"/>
  </si>
  <si>
    <t>鹿島市土地開発公社</t>
    <rPh sb="0" eb="3">
      <t>カシマシ</t>
    </rPh>
    <rPh sb="3" eb="5">
      <t>トチ</t>
    </rPh>
    <rPh sb="5" eb="7">
      <t>カイハツ</t>
    </rPh>
    <rPh sb="7" eb="9">
      <t>コウシャ</t>
    </rPh>
    <phoneticPr fontId="2"/>
  </si>
  <si>
    <t>鹿島市体育協会</t>
    <rPh sb="0" eb="3">
      <t>カシマシ</t>
    </rPh>
    <rPh sb="3" eb="5">
      <t>タイイク</t>
    </rPh>
    <rPh sb="5" eb="7">
      <t>キョウカイ</t>
    </rPh>
    <phoneticPr fontId="2"/>
  </si>
  <si>
    <t>-</t>
    <phoneticPr fontId="2"/>
  </si>
  <si>
    <t>杵藤地区広域市町村圏組合</t>
    <rPh sb="0" eb="1">
      <t>キネ</t>
    </rPh>
    <rPh sb="2" eb="4">
      <t>チク</t>
    </rPh>
    <rPh sb="4" eb="6">
      <t>コウイキ</t>
    </rPh>
    <rPh sb="6" eb="9">
      <t>シチョウソン</t>
    </rPh>
    <rPh sb="9" eb="10">
      <t>ケン</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</si>
</sst>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631A-4151-B7CC-74983B4DF0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56498</c:v>
                </c:pt>
                <c:pt idx="1">
                  <c:v>56226</c:v>
                </c:pt>
                <c:pt idx="2">
                  <c:v>102140</c:v>
                </c:pt>
                <c:pt idx="3">
                  <c:v>67364</c:v>
                </c:pt>
                <c:pt idx="4">
                  <c:v>112608</c:v>
                </c:pt>
              </c:numCache>
            </c:numRef>
          </c:val>
          <c:smooth val="0"/>
          <c:extLst xmlns:c16r2="http://schemas.microsoft.com/office/drawing/2015/06/chart">
            <c:ext xmlns:c16="http://schemas.microsoft.com/office/drawing/2014/chart" uri="{C3380CC4-5D6E-409C-BE32-E72D297353CC}">
              <c16:uniqueId val="{00000001-631A-4151-B7CC-74983B4DF0DB}"/>
            </c:ext>
          </c:extLst>
        </c:ser>
        <c:dLbls>
          <c:showLegendKey val="0"/>
          <c:showVal val="0"/>
          <c:showCatName val="0"/>
          <c:showSerName val="0"/>
          <c:showPercent val="0"/>
          <c:showBubbleSize val="0"/>
        </c:dLbls>
        <c:marker val="1"/>
        <c:smooth val="0"/>
        <c:axId val="215428848"/>
        <c:axId val="195612088"/>
      </c:lineChart>
      <c:catAx>
        <c:axId val="215428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612088"/>
        <c:crosses val="autoZero"/>
        <c:auto val="1"/>
        <c:lblAlgn val="ctr"/>
        <c:lblOffset val="100"/>
        <c:tickLblSkip val="1"/>
        <c:tickMarkSkip val="1"/>
        <c:noMultiLvlLbl val="0"/>
      </c:catAx>
      <c:valAx>
        <c:axId val="1956120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428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4.3600000000000003</c:v>
                </c:pt>
                <c:pt idx="1">
                  <c:v>4.07</c:v>
                </c:pt>
                <c:pt idx="2">
                  <c:v>4.25</c:v>
                </c:pt>
                <c:pt idx="3">
                  <c:v>3.91</c:v>
                </c:pt>
                <c:pt idx="4">
                  <c:v>4.28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22.77</c:v>
                </c:pt>
                <c:pt idx="1">
                  <c:v>22.69</c:v>
                </c:pt>
                <c:pt idx="2">
                  <c:v>20.95</c:v>
                </c:pt>
                <c:pt idx="3">
                  <c:v>20.63</c:v>
                </c:pt>
                <c:pt idx="4">
                  <c:v>20.91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16071224"/>
        <c:axId val="222054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-0.27</c:v>
                </c:pt>
                <c:pt idx="2">
                  <c:v>-2.14</c:v>
                </c:pt>
                <c:pt idx="3">
                  <c:v>-0.22</c:v>
                </c:pt>
                <c:pt idx="4">
                  <c:v>0.26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16071224"/>
        <c:axId val="222054824"/>
      </c:lineChart>
      <c:catAx>
        <c:axId val="216071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054824"/>
        <c:crosses val="autoZero"/>
        <c:auto val="1"/>
        <c:lblAlgn val="ctr"/>
        <c:lblOffset val="100"/>
        <c:tickLblSkip val="1"/>
        <c:tickMarkSkip val="1"/>
        <c:noMultiLvlLbl val="0"/>
      </c:catAx>
      <c:valAx>
        <c:axId val="222054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071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0.17</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谷田工場団地造成・分譲事業特別会計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1.27</c:v>
                </c:pt>
                <c:pt idx="2">
                  <c:v>#N/A</c:v>
                </c:pt>
                <c:pt idx="3">
                  <c:v>1.27</c:v>
                </c:pt>
                <c:pt idx="4">
                  <c:v>#N/A</c:v>
                </c:pt>
                <c:pt idx="5">
                  <c:v>1.3</c:v>
                </c:pt>
                <c:pt idx="6">
                  <c:v>#N/A</c:v>
                </c:pt>
                <c:pt idx="7">
                  <c:v>1.28</c:v>
                </c:pt>
                <c:pt idx="8">
                  <c:v>#N/A</c:v>
                </c:pt>
                <c:pt idx="9">
                  <c:v>1.32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4.3600000000000003</c:v>
                </c:pt>
                <c:pt idx="2">
                  <c:v>#N/A</c:v>
                </c:pt>
                <c:pt idx="3">
                  <c:v>4.0599999999999996</c:v>
                </c:pt>
                <c:pt idx="4">
                  <c:v>#N/A</c:v>
                </c:pt>
                <c:pt idx="5">
                  <c:v>4.24</c:v>
                </c:pt>
                <c:pt idx="6">
                  <c:v>#N/A</c:v>
                </c:pt>
                <c:pt idx="7">
                  <c:v>3.9</c:v>
                </c:pt>
                <c:pt idx="8">
                  <c:v>#N/A</c:v>
                </c:pt>
                <c:pt idx="9">
                  <c:v>4.2699999999999996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8.85</c:v>
                </c:pt>
                <c:pt idx="2">
                  <c:v>#N/A</c:v>
                </c:pt>
                <c:pt idx="3">
                  <c:v>8.94</c:v>
                </c:pt>
                <c:pt idx="4">
                  <c:v>#N/A</c:v>
                </c:pt>
                <c:pt idx="5">
                  <c:v>9.0299999999999994</c:v>
                </c:pt>
                <c:pt idx="6">
                  <c:v>#N/A</c:v>
                </c:pt>
                <c:pt idx="7">
                  <c:v>8.82</c:v>
                </c:pt>
                <c:pt idx="8">
                  <c:v>#N/A</c:v>
                </c:pt>
                <c:pt idx="9">
                  <c:v>8.7799999999999994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0.65</c:v>
                </c:pt>
                <c:pt idx="2">
                  <c:v>0.37</c:v>
                </c:pt>
                <c:pt idx="3">
                  <c:v>#N/A</c:v>
                </c:pt>
                <c:pt idx="4">
                  <c:v>0.73</c:v>
                </c:pt>
                <c:pt idx="5">
                  <c:v>#N/A</c:v>
                </c:pt>
                <c:pt idx="6">
                  <c:v>2.86</c:v>
                </c:pt>
                <c:pt idx="7">
                  <c:v>#N/A</c:v>
                </c:pt>
                <c:pt idx="8">
                  <c:v>1.79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2345232"/>
        <c:axId val="227174672"/>
      </c:barChart>
      <c:catAx>
        <c:axId val="22234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174672"/>
        <c:crosses val="autoZero"/>
        <c:auto val="1"/>
        <c:lblAlgn val="ctr"/>
        <c:lblOffset val="100"/>
        <c:tickLblSkip val="1"/>
        <c:tickMarkSkip val="1"/>
        <c:noMultiLvlLbl val="0"/>
      </c:catAx>
      <c:valAx>
        <c:axId val="227174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345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1114</c:v>
                </c:pt>
                <c:pt idx="5">
                  <c:v>1085</c:v>
                </c:pt>
                <c:pt idx="8">
                  <c:v>1058</c:v>
                </c:pt>
                <c:pt idx="11">
                  <c:v>996</c:v>
                </c:pt>
                <c:pt idx="14">
                  <c:v>909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3</c:v>
                </c:pt>
                <c:pt idx="6">
                  <c:v>2</c:v>
                </c:pt>
                <c:pt idx="9">
                  <c:v>1</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76</c:v>
                </c:pt>
                <c:pt idx="3">
                  <c:v>38</c:v>
                </c:pt>
                <c:pt idx="6">
                  <c:v>9</c:v>
                </c:pt>
                <c:pt idx="9">
                  <c:v>9</c:v>
                </c:pt>
                <c:pt idx="12">
                  <c:v>30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447</c:v>
                </c:pt>
                <c:pt idx="3">
                  <c:v>459</c:v>
                </c:pt>
                <c:pt idx="6">
                  <c:v>465</c:v>
                </c:pt>
                <c:pt idx="9">
                  <c:v>484</c:v>
                </c:pt>
                <c:pt idx="12">
                  <c:v>519</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1204</c:v>
                </c:pt>
                <c:pt idx="3">
                  <c:v>1173</c:v>
                </c:pt>
                <c:pt idx="6">
                  <c:v>1050</c:v>
                </c:pt>
                <c:pt idx="9">
                  <c:v>929</c:v>
                </c:pt>
                <c:pt idx="12">
                  <c:v>764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21944632"/>
        <c:axId val="222344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617</c:v>
                </c:pt>
                <c:pt idx="2">
                  <c:v>#N/A</c:v>
                </c:pt>
                <c:pt idx="3">
                  <c:v>#N/A</c:v>
                </c:pt>
                <c:pt idx="4">
                  <c:v>588</c:v>
                </c:pt>
                <c:pt idx="5">
                  <c:v>#N/A</c:v>
                </c:pt>
                <c:pt idx="6">
                  <c:v>#N/A</c:v>
                </c:pt>
                <c:pt idx="7">
                  <c:v>468</c:v>
                </c:pt>
                <c:pt idx="8">
                  <c:v>#N/A</c:v>
                </c:pt>
                <c:pt idx="9">
                  <c:v>#N/A</c:v>
                </c:pt>
                <c:pt idx="10">
                  <c:v>427</c:v>
                </c:pt>
                <c:pt idx="11">
                  <c:v>#N/A</c:v>
                </c:pt>
                <c:pt idx="12">
                  <c:v>#N/A</c:v>
                </c:pt>
                <c:pt idx="13">
                  <c:v>404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21944632"/>
        <c:axId val="222344032"/>
      </c:lineChart>
      <c:catAx>
        <c:axId val="221944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2344032"/>
        <c:crosses val="autoZero"/>
        <c:auto val="1"/>
        <c:lblAlgn val="ctr"/>
        <c:lblOffset val="100"/>
        <c:tickLblSkip val="1"/>
        <c:tickMarkSkip val="1"/>
        <c:noMultiLvlLbl val="0"/>
      </c:catAx>
      <c:valAx>
        <c:axId val="222344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1944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10279</c:v>
                </c:pt>
                <c:pt idx="5">
                  <c:v>10101</c:v>
                </c:pt>
                <c:pt idx="8">
                  <c:v>10161</c:v>
                </c:pt>
                <c:pt idx="11">
                  <c:v>10672</c:v>
                </c:pt>
                <c:pt idx="14">
                  <c:v>10500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68</c:v>
                </c:pt>
                <c:pt idx="5">
                  <c:v>61</c:v>
                </c:pt>
                <c:pt idx="8">
                  <c:v>57</c:v>
                </c:pt>
                <c:pt idx="11">
                  <c:v>37</c:v>
                </c:pt>
                <c:pt idx="14">
                  <c:v>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4091</c:v>
                </c:pt>
                <c:pt idx="5">
                  <c:v>4098</c:v>
                </c:pt>
                <c:pt idx="8">
                  <c:v>3492</c:v>
                </c:pt>
                <c:pt idx="11">
                  <c:v>3230</c:v>
                </c:pt>
                <c:pt idx="14">
                  <c:v>3252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2275</c:v>
                </c:pt>
                <c:pt idx="3">
                  <c:v>2005</c:v>
                </c:pt>
                <c:pt idx="6">
                  <c:v>1959</c:v>
                </c:pt>
                <c:pt idx="9">
                  <c:v>1933</c:v>
                </c:pt>
                <c:pt idx="12">
                  <c:v>1926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141</c:v>
                </c:pt>
                <c:pt idx="3">
                  <c:v>287</c:v>
                </c:pt>
                <c:pt idx="6">
                  <c:v>1072</c:v>
                </c:pt>
                <c:pt idx="9">
                  <c:v>1704</c:v>
                </c:pt>
                <c:pt idx="12">
                  <c:v>1693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5682</c:v>
                </c:pt>
                <c:pt idx="3">
                  <c:v>5566</c:v>
                </c:pt>
                <c:pt idx="6">
                  <c:v>5379</c:v>
                </c:pt>
                <c:pt idx="9">
                  <c:v>5257</c:v>
                </c:pt>
                <c:pt idx="12">
                  <c:v>5450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8513</c:v>
                </c:pt>
                <c:pt idx="3">
                  <c:v>8259</c:v>
                </c:pt>
                <c:pt idx="6">
                  <c:v>8829</c:v>
                </c:pt>
                <c:pt idx="9">
                  <c:v>9363</c:v>
                </c:pt>
                <c:pt idx="12">
                  <c:v>10487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18871888"/>
        <c:axId val="194560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2172</c:v>
                </c:pt>
                <c:pt idx="2">
                  <c:v>#N/A</c:v>
                </c:pt>
                <c:pt idx="3">
                  <c:v>#N/A</c:v>
                </c:pt>
                <c:pt idx="4">
                  <c:v>1856</c:v>
                </c:pt>
                <c:pt idx="5">
                  <c:v>#N/A</c:v>
                </c:pt>
                <c:pt idx="6">
                  <c:v>#N/A</c:v>
                </c:pt>
                <c:pt idx="7">
                  <c:v>3530</c:v>
                </c:pt>
                <c:pt idx="8">
                  <c:v>#N/A</c:v>
                </c:pt>
                <c:pt idx="9">
                  <c:v>#N/A</c:v>
                </c:pt>
                <c:pt idx="10">
                  <c:v>4317</c:v>
                </c:pt>
                <c:pt idx="11">
                  <c:v>#N/A</c:v>
                </c:pt>
                <c:pt idx="12">
                  <c:v>#N/A</c:v>
                </c:pt>
                <c:pt idx="13">
                  <c:v>5777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18871888"/>
        <c:axId val="194560200"/>
      </c:lineChart>
      <c:catAx>
        <c:axId val="21887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4560200"/>
        <c:crosses val="autoZero"/>
        <c:auto val="1"/>
        <c:lblAlgn val="ctr"/>
        <c:lblOffset val="100"/>
        <c:tickLblSkip val="1"/>
        <c:tickMarkSkip val="1"/>
        <c:noMultiLvlLbl val="0"/>
      </c:catAx>
      <c:valAx>
        <c:axId val="194560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887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佐賀県鹿島市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30,205
30,079
112.12
15,508,776
15,196,714
305,460
7,139,988
10,487,047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92.6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地方においても若干の景気回復の兆しが見られ、税収の増などにより、前年度を０．０１ポイント上回る指標となった。</a:t>
          </a:r>
          <a:endParaRPr kumimoji="1" lang="en-US" altLang="ja-JP" sz="1300" baseline="0">
            <a:latin typeface="ＭＳ Ｐゴシック"/>
          </a:endParaRPr>
        </a:p>
        <a:p>
          <a:r>
            <a:rPr kumimoji="1" lang="ja-JP" altLang="en-US" sz="1300" baseline="0">
              <a:latin typeface="ＭＳ Ｐゴシック"/>
            </a:rPr>
            <a:t>　今後も自主財源の確保のために、定住化促進やふるさと納税などの施策を推進し指標改善を図る。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125942</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flipV="1">
          <a:off x="3225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146050</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a:extLst>
            <a:ext uri="{FF2B5EF4-FFF2-40B4-BE49-F238E27FC236}">
              <a16:creationId xmlns="" xmlns:a16="http://schemas.microsoft.com/office/drawing/2014/main" id="{00000000-0008-0000-0300-00004B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42</xdr:row>
      <xdr:rowOff>166158</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a:extLst>
            <a:ext uri="{FF2B5EF4-FFF2-40B4-BE49-F238E27FC236}">
              <a16:creationId xmlns="" xmlns:a16="http://schemas.microsoft.com/office/drawing/2014/main" id="{00000000-0008-0000-0300-00004E000000}"/>
            </a:ext>
          </a:extLst>
        </xdr:cNvPr>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 xmlns:a16="http://schemas.microsoft.com/office/drawing/2014/main"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7" name="円/楕円 86">
          <a:extLst>
            <a:ext uri="{FF2B5EF4-FFF2-40B4-BE49-F238E27FC236}">
              <a16:creationId xmlns="" xmlns:a16="http://schemas.microsoft.com/office/drawing/2014/main" id="{00000000-0008-0000-0300-000057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51452</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a:extLst>
            <a:ext uri="{FF2B5EF4-FFF2-40B4-BE49-F238E27FC236}">
              <a16:creationId xmlns="" xmlns:a16="http://schemas.microsoft.com/office/drawing/2014/main" id="{00000000-0008-0000-0300-000059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a:extLst>
            <a:ext uri="{FF2B5EF4-FFF2-40B4-BE49-F238E27FC236}">
              <a16:creationId xmlns="" xmlns:a16="http://schemas.microsoft.com/office/drawing/2014/main" id="{00000000-0008-0000-0300-00005B000000}"/>
            </a:ext>
          </a:extLst>
        </xdr:cNvPr>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3" name="円/楕円 92">
          <a:extLst>
            <a:ext uri="{FF2B5EF4-FFF2-40B4-BE49-F238E27FC236}">
              <a16:creationId xmlns="" xmlns:a16="http://schemas.microsoft.com/office/drawing/2014/main" id="{00000000-0008-0000-0300-00005D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5" name="円/楕円 94">
          <a:extLst>
            <a:ext uri="{FF2B5EF4-FFF2-40B4-BE49-F238E27FC236}">
              <a16:creationId xmlns="" xmlns:a16="http://schemas.microsoft.com/office/drawing/2014/main" id="{00000000-0008-0000-0300-00005F000000}"/>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30285</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歳入における地方交付税（普通交付税）の減（前年度比△</a:t>
          </a:r>
          <a:r>
            <a:rPr kumimoji="1" lang="en-US" altLang="ja-JP" sz="1300">
              <a:latin typeface="ＭＳ Ｐゴシック"/>
            </a:rPr>
            <a:t>3.4</a:t>
          </a:r>
          <a:r>
            <a:rPr kumimoji="1" lang="ja-JP" altLang="en-US" sz="1300">
              <a:latin typeface="ＭＳ Ｐゴシック"/>
            </a:rPr>
            <a:t>％）が大きく影響し、</a:t>
          </a:r>
          <a:r>
            <a:rPr kumimoji="1" lang="en-US" altLang="ja-JP" sz="1300">
              <a:latin typeface="ＭＳ Ｐゴシック"/>
            </a:rPr>
            <a:t>3.8</a:t>
          </a:r>
          <a:r>
            <a:rPr kumimoji="1" lang="ja-JP" altLang="en-US" sz="1300">
              <a:latin typeface="ＭＳ Ｐゴシック"/>
            </a:rPr>
            <a:t>ポイント増となった。</a:t>
          </a:r>
          <a:endParaRPr kumimoji="1" lang="en-US" altLang="ja-JP" sz="1300">
            <a:latin typeface="ＭＳ Ｐゴシック"/>
          </a:endParaRPr>
        </a:p>
        <a:p>
          <a:r>
            <a:rPr kumimoji="1" lang="ja-JP" altLang="en-US" sz="1300">
              <a:latin typeface="ＭＳ Ｐゴシック"/>
            </a:rPr>
            <a:t>　今後は扶助費や一部事務組合負担金、公債費の増が見込まれるが、鹿島市行財政改革プランに基づき組織の見直し、職員数の削減を行うなど経常経費の圧縮に努める。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96883</xdr:rowOff>
    </xdr:from>
    <xdr:to>
      <xdr:col>7</xdr:col>
      <xdr:colOff>152400</xdr:colOff>
      <xdr:row>60</xdr:row>
      <xdr:rowOff>56424</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a:off x="4114800" y="10212433"/>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 xmlns:a16="http://schemas.microsoft.com/office/drawing/2014/main" id="{00000000-0008-0000-0300-000087000000}"/>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96883</xdr:rowOff>
    </xdr:from>
    <xdr:to>
      <xdr:col>6</xdr:col>
      <xdr:colOff>0</xdr:colOff>
      <xdr:row>60</xdr:row>
      <xdr:rowOff>101237</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flipV="1">
          <a:off x="3225800" y="10212433"/>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160037</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1027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66766</xdr:rowOff>
    </xdr:from>
    <xdr:to>
      <xdr:col>4</xdr:col>
      <xdr:colOff>482600</xdr:colOff>
      <xdr:row>60</xdr:row>
      <xdr:rowOff>101237</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2336800" y="103537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35741</xdr:rowOff>
    </xdr:from>
    <xdr:to>
      <xdr:col>3</xdr:col>
      <xdr:colOff>279400</xdr:colOff>
      <xdr:row>60</xdr:row>
      <xdr:rowOff>66766</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a:off x="1447800" y="1032274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a:extLst>
            <a:ext uri="{FF2B5EF4-FFF2-40B4-BE49-F238E27FC236}">
              <a16:creationId xmlns="" xmlns:a16="http://schemas.microsoft.com/office/drawing/2014/main" id="{00000000-0008-0000-0300-00008F000000}"/>
            </a:ext>
          </a:extLst>
        </xdr:cNvPr>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a:extLst>
            <a:ext uri="{FF2B5EF4-FFF2-40B4-BE49-F238E27FC236}">
              <a16:creationId xmlns="" xmlns:a16="http://schemas.microsoft.com/office/drawing/2014/main" id="{00000000-0008-0000-0300-000091000000}"/>
            </a:ext>
          </a:extLst>
        </xdr:cNvPr>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5624</xdr:rowOff>
    </xdr:from>
    <xdr:to>
      <xdr:col>7</xdr:col>
      <xdr:colOff>203200</xdr:colOff>
      <xdr:row>60</xdr:row>
      <xdr:rowOff>107224</xdr:rowOff>
    </xdr:to>
    <xdr:sp macro="" textlink="">
      <xdr:nvSpPr>
        <xdr:cNvPr id="152" name="円/楕円 151">
          <a:extLst>
            <a:ext uri="{FF2B5EF4-FFF2-40B4-BE49-F238E27FC236}">
              <a16:creationId xmlns="" xmlns:a16="http://schemas.microsoft.com/office/drawing/2014/main" id="{00000000-0008-0000-0300-000098000000}"/>
            </a:ext>
          </a:extLst>
        </xdr:cNvPr>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149151</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26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46083</xdr:rowOff>
    </xdr:from>
    <xdr:to>
      <xdr:col>6</xdr:col>
      <xdr:colOff>50800</xdr:colOff>
      <xdr:row>59</xdr:row>
      <xdr:rowOff>147683</xdr:rowOff>
    </xdr:to>
    <xdr:sp macro="" textlink="">
      <xdr:nvSpPr>
        <xdr:cNvPr id="154" name="円/楕円 153">
          <a:extLst>
            <a:ext uri="{FF2B5EF4-FFF2-40B4-BE49-F238E27FC236}">
              <a16:creationId xmlns="" xmlns:a16="http://schemas.microsoft.com/office/drawing/2014/main" id="{00000000-0008-0000-0300-00009A000000}"/>
            </a:ext>
          </a:extLst>
        </xdr:cNvPr>
        <xdr:cNvSpPr/>
      </xdr:nvSpPr>
      <xdr:spPr>
        <a:xfrm>
          <a:off x="4064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157860</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993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50437</xdr:rowOff>
    </xdr:from>
    <xdr:to>
      <xdr:col>4</xdr:col>
      <xdr:colOff>533400</xdr:colOff>
      <xdr:row>60</xdr:row>
      <xdr:rowOff>152037</xdr:rowOff>
    </xdr:to>
    <xdr:sp macro="" textlink="">
      <xdr:nvSpPr>
        <xdr:cNvPr id="156" name="円/楕円 155">
          <a:extLst>
            <a:ext uri="{FF2B5EF4-FFF2-40B4-BE49-F238E27FC236}">
              <a16:creationId xmlns="" xmlns:a16="http://schemas.microsoft.com/office/drawing/2014/main" id="{00000000-0008-0000-0300-00009C000000}"/>
            </a:ext>
          </a:extLst>
        </xdr:cNvPr>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136814</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15966</xdr:rowOff>
    </xdr:from>
    <xdr:to>
      <xdr:col>3</xdr:col>
      <xdr:colOff>330200</xdr:colOff>
      <xdr:row>60</xdr:row>
      <xdr:rowOff>117566</xdr:rowOff>
    </xdr:to>
    <xdr:sp macro="" textlink="">
      <xdr:nvSpPr>
        <xdr:cNvPr id="158" name="円/楕円 157">
          <a:extLst>
            <a:ext uri="{FF2B5EF4-FFF2-40B4-BE49-F238E27FC236}">
              <a16:creationId xmlns="" xmlns:a16="http://schemas.microsoft.com/office/drawing/2014/main" id="{00000000-0008-0000-0300-00009E000000}"/>
            </a:ext>
          </a:extLst>
        </xdr:cNvPr>
        <xdr:cNvSpPr/>
      </xdr:nvSpPr>
      <xdr:spPr>
        <a:xfrm>
          <a:off x="2286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102343</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156391</xdr:rowOff>
    </xdr:from>
    <xdr:to>
      <xdr:col>2</xdr:col>
      <xdr:colOff>127000</xdr:colOff>
      <xdr:row>60</xdr:row>
      <xdr:rowOff>86541</xdr:rowOff>
    </xdr:to>
    <xdr:sp macro="" textlink="">
      <xdr:nvSpPr>
        <xdr:cNvPr id="160" name="円/楕円 159">
          <a:extLst>
            <a:ext uri="{FF2B5EF4-FFF2-40B4-BE49-F238E27FC236}">
              <a16:creationId xmlns="" xmlns:a16="http://schemas.microsoft.com/office/drawing/2014/main" id="{00000000-0008-0000-0300-0000A0000000}"/>
            </a:ext>
          </a:extLst>
        </xdr:cNvPr>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71318</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1035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[116,778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類似団体中では比較的良好で、全国・県内平均と比較しても下回っている。今後も組織の見直し等を図り、効率的な運営に努める。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7437</xdr:rowOff>
    </xdr:from>
    <xdr:to>
      <xdr:col>7</xdr:col>
      <xdr:colOff>152400</xdr:colOff>
      <xdr:row>81</xdr:row>
      <xdr:rowOff>48168</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3894887"/>
          <a:ext cx="838200" cy="4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163733</xdr:rowOff>
    </xdr:from>
    <xdr:to>
      <xdr:col>6</xdr:col>
      <xdr:colOff>0</xdr:colOff>
      <xdr:row>81</xdr:row>
      <xdr:rowOff>7437</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3879733"/>
          <a:ext cx="889000" cy="1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105683</xdr:rowOff>
    </xdr:from>
    <xdr:to>
      <xdr:col>4</xdr:col>
      <xdr:colOff>482600</xdr:colOff>
      <xdr:row>80</xdr:row>
      <xdr:rowOff>163733</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a:off x="2336800" y="13821683"/>
          <a:ext cx="889000" cy="5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105683</xdr:rowOff>
    </xdr:from>
    <xdr:to>
      <xdr:col>3</xdr:col>
      <xdr:colOff>279400</xdr:colOff>
      <xdr:row>80</xdr:row>
      <xdr:rowOff>128366</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flipV="1">
          <a:off x="1447800" y="13821683"/>
          <a:ext cx="8890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a:extLst>
            <a:ext uri="{FF2B5EF4-FFF2-40B4-BE49-F238E27FC236}">
              <a16:creationId xmlns="" xmlns:a16="http://schemas.microsoft.com/office/drawing/2014/main" id="{00000000-0008-0000-0300-0000CE000000}"/>
            </a:ext>
          </a:extLst>
        </xdr:cNvPr>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a:extLst>
            <a:ext uri="{FF2B5EF4-FFF2-40B4-BE49-F238E27FC236}">
              <a16:creationId xmlns="" xmlns:a16="http://schemas.microsoft.com/office/drawing/2014/main" id="{00000000-0008-0000-0300-0000D0000000}"/>
            </a:ext>
          </a:extLst>
        </xdr:cNvPr>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168818</xdr:rowOff>
    </xdr:from>
    <xdr:to>
      <xdr:col>7</xdr:col>
      <xdr:colOff>203200</xdr:colOff>
      <xdr:row>81</xdr:row>
      <xdr:rowOff>98968</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4902200" y="138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13895</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37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116,778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128087</xdr:rowOff>
    </xdr:from>
    <xdr:to>
      <xdr:col>6</xdr:col>
      <xdr:colOff>50800</xdr:colOff>
      <xdr:row>81</xdr:row>
      <xdr:rowOff>58237</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4064000" y="138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68414</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361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111,714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112933</xdr:rowOff>
    </xdr:from>
    <xdr:to>
      <xdr:col>4</xdr:col>
      <xdr:colOff>533400</xdr:colOff>
      <xdr:row>81</xdr:row>
      <xdr:rowOff>43083</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3175000" y="1382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53260</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359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54883</xdr:rowOff>
    </xdr:from>
    <xdr:to>
      <xdr:col>3</xdr:col>
      <xdr:colOff>330200</xdr:colOff>
      <xdr:row>80</xdr:row>
      <xdr:rowOff>156483</xdr:rowOff>
    </xdr:to>
    <xdr:sp macro="" textlink="">
      <xdr:nvSpPr>
        <xdr:cNvPr id="221" name="円/楕円 220">
          <a:extLst>
            <a:ext uri="{FF2B5EF4-FFF2-40B4-BE49-F238E27FC236}">
              <a16:creationId xmlns="" xmlns:a16="http://schemas.microsoft.com/office/drawing/2014/main" id="{00000000-0008-0000-0300-0000DD000000}"/>
            </a:ext>
          </a:extLst>
        </xdr:cNvPr>
        <xdr:cNvSpPr/>
      </xdr:nvSpPr>
      <xdr:spPr>
        <a:xfrm>
          <a:off x="2286000" y="137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166660</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353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77566</xdr:rowOff>
    </xdr:from>
    <xdr:to>
      <xdr:col>2</xdr:col>
      <xdr:colOff>127000</xdr:colOff>
      <xdr:row>81</xdr:row>
      <xdr:rowOff>7716</xdr:rowOff>
    </xdr:to>
    <xdr:sp macro="" textlink="">
      <xdr:nvSpPr>
        <xdr:cNvPr id="223" name="円/楕円 222">
          <a:extLst>
            <a:ext uri="{FF2B5EF4-FFF2-40B4-BE49-F238E27FC236}">
              <a16:creationId xmlns="" xmlns:a16="http://schemas.microsoft.com/office/drawing/2014/main" id="{00000000-0008-0000-0300-0000DF000000}"/>
            </a:ext>
          </a:extLst>
        </xdr:cNvPr>
        <xdr:cNvSpPr/>
      </xdr:nvSpPr>
      <xdr:spPr>
        <a:xfrm>
          <a:off x="1397000" y="137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17893</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3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平成１８年度に給与構造改革を行い、給与の適正化を図った。それ以降も、適正な給与運用を実施し、今回も９８．２と全国市平均を０．９ポイント下回った。</a:t>
          </a:r>
          <a:endParaRPr kumimoji="1" lang="en-US" altLang="ja-JP" sz="1300">
            <a:latin typeface="ＭＳ Ｐゴシック"/>
          </a:endParaRPr>
        </a:p>
        <a:p>
          <a:r>
            <a:rPr kumimoji="1" lang="ja-JP" altLang="en-US" sz="1300">
              <a:latin typeface="ＭＳ Ｐゴシック"/>
            </a:rPr>
            <a:t>　今度も佐賀県人事委員会勧告や人事院勧告等を参考にしながら給与の適正化に努める。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a:extLst>
            <a:ext uri="{FF2B5EF4-FFF2-40B4-BE49-F238E27FC236}">
              <a16:creationId xmlns=""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a:extLst>
            <a:ext uri="{FF2B5EF4-FFF2-40B4-BE49-F238E27FC236}">
              <a16:creationId xmlns="" xmlns:a16="http://schemas.microsoft.com/office/drawing/2014/main" id="{00000000-0008-0000-0300-0000FD000000}"/>
            </a:ext>
          </a:extLst>
        </xdr:cNvPr>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a:extLst>
            <a:ext uri="{FF2B5EF4-FFF2-40B4-BE49-F238E27FC236}">
              <a16:creationId xmlns="" xmlns:a16="http://schemas.microsoft.com/office/drawing/2014/main" id="{00000000-0008-0000-0300-0000FE000000}"/>
            </a:ext>
          </a:extLst>
        </xdr:cNvPr>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a:extLst>
            <a:ext uri="{FF2B5EF4-FFF2-40B4-BE49-F238E27FC236}">
              <a16:creationId xmlns="" xmlns:a16="http://schemas.microsoft.com/office/drawing/2014/main" id="{00000000-0008-0000-0300-000000010000}"/>
            </a:ext>
          </a:extLst>
        </xdr:cNvPr>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117687</xdr:rowOff>
    </xdr:from>
    <xdr:to>
      <xdr:col>24</xdr:col>
      <xdr:colOff>558800</xdr:colOff>
      <xdr:row>86</xdr:row>
      <xdr:rowOff>149861</xdr:rowOff>
    </xdr:to>
    <xdr:cxnSp macro="">
      <xdr:nvCxnSpPr>
        <xdr:cNvPr id="258" name="直線コネクタ 257">
          <a:extLst>
            <a:ext uri="{FF2B5EF4-FFF2-40B4-BE49-F238E27FC236}">
              <a16:creationId xmlns="" xmlns:a16="http://schemas.microsoft.com/office/drawing/2014/main" id="{00000000-0008-0000-0300-000002010000}"/>
            </a:ext>
          </a:extLst>
        </xdr:cNvPr>
        <xdr:cNvCxnSpPr/>
      </xdr:nvCxnSpPr>
      <xdr:spPr>
        <a:xfrm flipV="1">
          <a:off x="16179800" y="14862387"/>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51240</xdr:rowOff>
    </xdr:from>
    <xdr:ext cx="762000" cy="259045"/>
    <xdr:sp macro="" textlink="">
      <xdr:nvSpPr>
        <xdr:cNvPr id="259" name="給与水準   （国との比較）平均値テキスト">
          <a:extLst>
            <a:ext uri="{FF2B5EF4-FFF2-40B4-BE49-F238E27FC236}">
              <a16:creationId xmlns="" xmlns:a16="http://schemas.microsoft.com/office/drawing/2014/main" id="{00000000-0008-0000-0300-000003010000}"/>
            </a:ext>
          </a:extLst>
        </xdr:cNvPr>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a:extLst>
            <a:ext uri="{FF2B5EF4-FFF2-40B4-BE49-F238E27FC236}">
              <a16:creationId xmlns="" xmlns:a16="http://schemas.microsoft.com/office/drawing/2014/main" id="{00000000-0008-0000-0300-000004010000}"/>
            </a:ext>
          </a:extLst>
        </xdr:cNvPr>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69427</xdr:rowOff>
    </xdr:from>
    <xdr:to>
      <xdr:col>23</xdr:col>
      <xdr:colOff>406400</xdr:colOff>
      <xdr:row>86</xdr:row>
      <xdr:rowOff>149861</xdr:rowOff>
    </xdr:to>
    <xdr:cxnSp macro="">
      <xdr:nvCxnSpPr>
        <xdr:cNvPr id="261" name="直線コネクタ 260">
          <a:extLst>
            <a:ext uri="{FF2B5EF4-FFF2-40B4-BE49-F238E27FC236}">
              <a16:creationId xmlns="" xmlns:a16="http://schemas.microsoft.com/office/drawing/2014/main" id="{00000000-0008-0000-0300-000005010000}"/>
            </a:ext>
          </a:extLst>
        </xdr:cNvPr>
        <xdr:cNvCxnSpPr/>
      </xdr:nvCxnSpPr>
      <xdr:spPr>
        <a:xfrm>
          <a:off x="15290800" y="1481412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146490</xdr:rowOff>
    </xdr:from>
    <xdr:ext cx="736600" cy="259045"/>
    <xdr:sp macro="" textlink="">
      <xdr:nvSpPr>
        <xdr:cNvPr id="263" name="テキスト ボックス 262">
          <a:extLst>
            <a:ext uri="{FF2B5EF4-FFF2-40B4-BE49-F238E27FC236}">
              <a16:creationId xmlns="" xmlns:a16="http://schemas.microsoft.com/office/drawing/2014/main" id="{00000000-0008-0000-0300-000007010000}"/>
            </a:ext>
          </a:extLst>
        </xdr:cNvPr>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21166</xdr:rowOff>
    </xdr:from>
    <xdr:to>
      <xdr:col>22</xdr:col>
      <xdr:colOff>203200</xdr:colOff>
      <xdr:row>86</xdr:row>
      <xdr:rowOff>69427</xdr:rowOff>
    </xdr:to>
    <xdr:cxnSp macro="">
      <xdr:nvCxnSpPr>
        <xdr:cNvPr id="264" name="直線コネクタ 263">
          <a:extLst>
            <a:ext uri="{FF2B5EF4-FFF2-40B4-BE49-F238E27FC236}">
              <a16:creationId xmlns="" xmlns:a16="http://schemas.microsoft.com/office/drawing/2014/main" id="{00000000-0008-0000-0300-000008010000}"/>
            </a:ext>
          </a:extLst>
        </xdr:cNvPr>
        <xdr:cNvCxnSpPr/>
      </xdr:nvCxnSpPr>
      <xdr:spPr>
        <a:xfrm>
          <a:off x="14401800" y="1476586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a:extLst>
            <a:ext uri="{FF2B5EF4-FFF2-40B4-BE49-F238E27FC236}">
              <a16:creationId xmlns="" xmlns:a16="http://schemas.microsoft.com/office/drawing/2014/main" id="{00000000-0008-0000-0300-000009010000}"/>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82143</xdr:rowOff>
    </xdr:from>
    <xdr:ext cx="762000" cy="259045"/>
    <xdr:sp macro="" textlink="">
      <xdr:nvSpPr>
        <xdr:cNvPr id="266" name="テキスト ボックス 265">
          <a:extLst>
            <a:ext uri="{FF2B5EF4-FFF2-40B4-BE49-F238E27FC236}">
              <a16:creationId xmlns="" xmlns:a16="http://schemas.microsoft.com/office/drawing/2014/main" id="{00000000-0008-0000-0300-00000A010000}"/>
            </a:ext>
          </a:extLst>
        </xdr:cNvPr>
        <xdr:cNvSpPr txBox="1"/>
      </xdr:nvSpPr>
      <xdr:spPr>
        <a:xfrm>
          <a:off x="14909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90</xdr:row>
      <xdr:rowOff>43180</xdr:rowOff>
    </xdr:to>
    <xdr:cxnSp macro="">
      <xdr:nvCxnSpPr>
        <xdr:cNvPr id="267" name="直線コネクタ 266">
          <a:extLst>
            <a:ext uri="{FF2B5EF4-FFF2-40B4-BE49-F238E27FC236}">
              <a16:creationId xmlns="" xmlns:a16="http://schemas.microsoft.com/office/drawing/2014/main" id="{00000000-0008-0000-0300-00000B010000}"/>
            </a:ext>
          </a:extLst>
        </xdr:cNvPr>
        <xdr:cNvCxnSpPr/>
      </xdr:nvCxnSpPr>
      <xdr:spPr>
        <a:xfrm flipV="1">
          <a:off x="13512800" y="14765866"/>
          <a:ext cx="889000" cy="70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a:extLst>
            <a:ext uri="{FF2B5EF4-FFF2-40B4-BE49-F238E27FC236}">
              <a16:creationId xmlns="" xmlns:a16="http://schemas.microsoft.com/office/drawing/2014/main" id="{00000000-0008-0000-0300-00000C010000}"/>
            </a:ext>
          </a:extLst>
        </xdr:cNvPr>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66057</xdr:rowOff>
    </xdr:from>
    <xdr:ext cx="762000" cy="259045"/>
    <xdr:sp macro="" textlink="">
      <xdr:nvSpPr>
        <xdr:cNvPr id="269" name="テキスト ボックス 268">
          <a:extLst>
            <a:ext uri="{FF2B5EF4-FFF2-40B4-BE49-F238E27FC236}">
              <a16:creationId xmlns="" xmlns:a16="http://schemas.microsoft.com/office/drawing/2014/main" id="{00000000-0008-0000-0300-00000D010000}"/>
            </a:ext>
          </a:extLst>
        </xdr:cNvPr>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a:extLst>
            <a:ext uri="{FF2B5EF4-FFF2-40B4-BE49-F238E27FC236}">
              <a16:creationId xmlns="" xmlns:a16="http://schemas.microsoft.com/office/drawing/2014/main" id="{00000000-0008-0000-0300-00000E010000}"/>
            </a:ext>
          </a:extLst>
        </xdr:cNvPr>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7638</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3131800" y="1509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66887</xdr:rowOff>
    </xdr:from>
    <xdr:to>
      <xdr:col>24</xdr:col>
      <xdr:colOff>609600</xdr:colOff>
      <xdr:row>86</xdr:row>
      <xdr:rowOff>168487</xdr:rowOff>
    </xdr:to>
    <xdr:sp macro="" textlink="">
      <xdr:nvSpPr>
        <xdr:cNvPr id="277" name="円/楕円 276">
          <a:extLst>
            <a:ext uri="{FF2B5EF4-FFF2-40B4-BE49-F238E27FC236}">
              <a16:creationId xmlns="" xmlns:a16="http://schemas.microsoft.com/office/drawing/2014/main" id="{00000000-0008-0000-0300-000015010000}"/>
            </a:ext>
          </a:extLst>
        </xdr:cNvPr>
        <xdr:cNvSpPr/>
      </xdr:nvSpPr>
      <xdr:spPr>
        <a:xfrm>
          <a:off x="169672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38964</xdr:rowOff>
    </xdr:from>
    <xdr:ext cx="762000" cy="259045"/>
    <xdr:sp macro="" textlink="">
      <xdr:nvSpPr>
        <xdr:cNvPr id="278" name="給与水準   （国との比較）該当値テキスト">
          <a:extLst>
            <a:ext uri="{FF2B5EF4-FFF2-40B4-BE49-F238E27FC236}">
              <a16:creationId xmlns="" xmlns:a16="http://schemas.microsoft.com/office/drawing/2014/main" id="{00000000-0008-0000-0300-000016010000}"/>
            </a:ext>
          </a:extLst>
        </xdr:cNvPr>
        <xdr:cNvSpPr txBox="1"/>
      </xdr:nvSpPr>
      <xdr:spPr>
        <a:xfrm>
          <a:off x="17106900" y="1478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99061</xdr:rowOff>
    </xdr:from>
    <xdr:to>
      <xdr:col>23</xdr:col>
      <xdr:colOff>457200</xdr:colOff>
      <xdr:row>87</xdr:row>
      <xdr:rowOff>29211</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13988</xdr:rowOff>
    </xdr:from>
    <xdr:ext cx="736600" cy="259045"/>
    <xdr:sp macro="" textlink="">
      <xdr:nvSpPr>
        <xdr:cNvPr id="280" name="テキスト ボックス 279">
          <a:extLst>
            <a:ext uri="{FF2B5EF4-FFF2-40B4-BE49-F238E27FC236}">
              <a16:creationId xmlns="" xmlns:a16="http://schemas.microsoft.com/office/drawing/2014/main" id="{00000000-0008-0000-0300-000018010000}"/>
            </a:ext>
          </a:extLst>
        </xdr:cNvPr>
        <xdr:cNvSpPr txBox="1"/>
      </xdr:nvSpPr>
      <xdr:spPr>
        <a:xfrm>
          <a:off x="15798800" y="14930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18627</xdr:rowOff>
    </xdr:from>
    <xdr:to>
      <xdr:col>22</xdr:col>
      <xdr:colOff>254000</xdr:colOff>
      <xdr:row>86</xdr:row>
      <xdr:rowOff>120227</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5240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105004</xdr:rowOff>
    </xdr:from>
    <xdr:ext cx="7620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4909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141816</xdr:rowOff>
    </xdr:from>
    <xdr:to>
      <xdr:col>21</xdr:col>
      <xdr:colOff>50800</xdr:colOff>
      <xdr:row>86</xdr:row>
      <xdr:rowOff>71966</xdr:rowOff>
    </xdr:to>
    <xdr:sp macro="" textlink="">
      <xdr:nvSpPr>
        <xdr:cNvPr id="283" name="円/楕円 282">
          <a:extLst>
            <a:ext uri="{FF2B5EF4-FFF2-40B4-BE49-F238E27FC236}">
              <a16:creationId xmlns="" xmlns:a16="http://schemas.microsoft.com/office/drawing/2014/main" id="{00000000-0008-0000-0300-00001B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56743</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163830</xdr:rowOff>
    </xdr:from>
    <xdr:to>
      <xdr:col>19</xdr:col>
      <xdr:colOff>533400</xdr:colOff>
      <xdr:row>90</xdr:row>
      <xdr:rowOff>93980</xdr:rowOff>
    </xdr:to>
    <xdr:sp macro="" textlink="">
      <xdr:nvSpPr>
        <xdr:cNvPr id="285" name="円/楕円 284">
          <a:extLst>
            <a:ext uri="{FF2B5EF4-FFF2-40B4-BE49-F238E27FC236}">
              <a16:creationId xmlns="" xmlns:a16="http://schemas.microsoft.com/office/drawing/2014/main" id="{00000000-0008-0000-0300-00001D010000}"/>
            </a:ext>
          </a:extLst>
        </xdr:cNvPr>
        <xdr:cNvSpPr/>
      </xdr:nvSpPr>
      <xdr:spPr>
        <a:xfrm>
          <a:off x="13462000" y="154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78757</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3131800" y="155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a:extLst>
            <a:ext uri="{FF2B5EF4-FFF2-40B4-BE49-F238E27FC236}">
              <a16:creationId xmlns=""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a:extLst>
            <a:ext uri="{FF2B5EF4-FFF2-40B4-BE49-F238E27FC236}">
              <a16:creationId xmlns=""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早期退職や行財政改革大綱に基づく人員管理により、一般会計にかかる職員数については平成１４年度から△５５人となっており、全国・県内・類似団体平均と比較して適正といえる。今後も適正な人員管理を図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a:extLst>
            <a:ext uri="{FF2B5EF4-FFF2-40B4-BE49-F238E27FC236}">
              <a16:creationId xmlns=""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a:extLst>
            <a:ext uri="{FF2B5EF4-FFF2-40B4-BE49-F238E27FC236}">
              <a16:creationId xmlns=""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a:extLst>
            <a:ext uri="{FF2B5EF4-FFF2-40B4-BE49-F238E27FC236}">
              <a16:creationId xmlns=""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a:extLst>
            <a:ext uri="{FF2B5EF4-FFF2-40B4-BE49-F238E27FC236}">
              <a16:creationId xmlns="" xmlns:a16="http://schemas.microsoft.com/office/drawing/2014/main" id="{00000000-0008-0000-0300-00003E01000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a:extLst>
            <a:ext uri="{FF2B5EF4-FFF2-40B4-BE49-F238E27FC236}">
              <a16:creationId xmlns="" xmlns:a16="http://schemas.microsoft.com/office/drawing/2014/main" id="{00000000-0008-0000-0300-00003F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a:extLst>
            <a:ext uri="{FF2B5EF4-FFF2-40B4-BE49-F238E27FC236}">
              <a16:creationId xmlns="" xmlns:a16="http://schemas.microsoft.com/office/drawing/2014/main" id="{00000000-0008-0000-0300-000041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65617</xdr:rowOff>
    </xdr:from>
    <xdr:to>
      <xdr:col>24</xdr:col>
      <xdr:colOff>558800</xdr:colOff>
      <xdr:row>60</xdr:row>
      <xdr:rowOff>69064</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flipV="1">
          <a:off x="16179800" y="1035261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a:extLst>
            <a:ext uri="{FF2B5EF4-FFF2-40B4-BE49-F238E27FC236}">
              <a16:creationId xmlns="" xmlns:a16="http://schemas.microsoft.com/office/drawing/2014/main" id="{00000000-0008-0000-0300-000044010000}"/>
            </a:ext>
          </a:extLst>
        </xdr:cNvPr>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a:extLst>
            <a:ext uri="{FF2B5EF4-FFF2-40B4-BE49-F238E27FC236}">
              <a16:creationId xmlns="" xmlns:a16="http://schemas.microsoft.com/office/drawing/2014/main" id="{00000000-0008-0000-0300-000045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57573</xdr:rowOff>
    </xdr:from>
    <xdr:to>
      <xdr:col>23</xdr:col>
      <xdr:colOff>406400</xdr:colOff>
      <xdr:row>60</xdr:row>
      <xdr:rowOff>69064</xdr:rowOff>
    </xdr:to>
    <xdr:cxnSp macro="">
      <xdr:nvCxnSpPr>
        <xdr:cNvPr id="326" name="直線コネクタ 325">
          <a:extLst>
            <a:ext uri="{FF2B5EF4-FFF2-40B4-BE49-F238E27FC236}">
              <a16:creationId xmlns="" xmlns:a16="http://schemas.microsoft.com/office/drawing/2014/main" id="{00000000-0008-0000-0300-000046010000}"/>
            </a:ext>
          </a:extLst>
        </xdr:cNvPr>
        <xdr:cNvCxnSpPr/>
      </xdr:nvCxnSpPr>
      <xdr:spPr>
        <a:xfrm>
          <a:off x="15290800" y="1034457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a:extLst>
            <a:ext uri="{FF2B5EF4-FFF2-40B4-BE49-F238E27FC236}">
              <a16:creationId xmlns="" xmlns:a16="http://schemas.microsoft.com/office/drawing/2014/main" id="{00000000-0008-0000-0300-000047010000}"/>
            </a:ext>
          </a:extLst>
        </xdr:cNvPr>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a:extLst>
            <a:ext uri="{FF2B5EF4-FFF2-40B4-BE49-F238E27FC236}">
              <a16:creationId xmlns="" xmlns:a16="http://schemas.microsoft.com/office/drawing/2014/main" id="{00000000-0008-0000-0300-000048010000}"/>
            </a:ext>
          </a:extLst>
        </xdr:cNvPr>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57573</xdr:rowOff>
    </xdr:from>
    <xdr:to>
      <xdr:col>22</xdr:col>
      <xdr:colOff>203200</xdr:colOff>
      <xdr:row>60</xdr:row>
      <xdr:rowOff>64467</xdr:rowOff>
    </xdr:to>
    <xdr:cxnSp macro="">
      <xdr:nvCxnSpPr>
        <xdr:cNvPr id="329" name="直線コネクタ 328">
          <a:extLst>
            <a:ext uri="{FF2B5EF4-FFF2-40B4-BE49-F238E27FC236}">
              <a16:creationId xmlns="" xmlns:a16="http://schemas.microsoft.com/office/drawing/2014/main" id="{00000000-0008-0000-0300-000049010000}"/>
            </a:ext>
          </a:extLst>
        </xdr:cNvPr>
        <xdr:cNvCxnSpPr/>
      </xdr:nvCxnSpPr>
      <xdr:spPr>
        <a:xfrm flipV="1">
          <a:off x="14401800" y="1034457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a:extLst>
            <a:ext uri="{FF2B5EF4-FFF2-40B4-BE49-F238E27FC236}">
              <a16:creationId xmlns="" xmlns:a16="http://schemas.microsoft.com/office/drawing/2014/main" id="{00000000-0008-0000-0300-00004A010000}"/>
            </a:ext>
          </a:extLst>
        </xdr:cNvPr>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a:extLst>
            <a:ext uri="{FF2B5EF4-FFF2-40B4-BE49-F238E27FC236}">
              <a16:creationId xmlns="" xmlns:a16="http://schemas.microsoft.com/office/drawing/2014/main" id="{00000000-0008-0000-0300-00004B010000}"/>
            </a:ext>
          </a:extLst>
        </xdr:cNvPr>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64467</xdr:rowOff>
    </xdr:from>
    <xdr:to>
      <xdr:col>21</xdr:col>
      <xdr:colOff>0</xdr:colOff>
      <xdr:row>60</xdr:row>
      <xdr:rowOff>79405</xdr:rowOff>
    </xdr:to>
    <xdr:cxnSp macro="">
      <xdr:nvCxnSpPr>
        <xdr:cNvPr id="332" name="直線コネクタ 331">
          <a:extLst>
            <a:ext uri="{FF2B5EF4-FFF2-40B4-BE49-F238E27FC236}">
              <a16:creationId xmlns="" xmlns:a16="http://schemas.microsoft.com/office/drawing/2014/main" id="{00000000-0008-0000-0300-00004C010000}"/>
            </a:ext>
          </a:extLst>
        </xdr:cNvPr>
        <xdr:cNvCxnSpPr/>
      </xdr:nvCxnSpPr>
      <xdr:spPr>
        <a:xfrm flipV="1">
          <a:off x="13512800" y="1035146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a:extLst>
            <a:ext uri="{FF2B5EF4-FFF2-40B4-BE49-F238E27FC236}">
              <a16:creationId xmlns="" xmlns:a16="http://schemas.microsoft.com/office/drawing/2014/main" id="{00000000-0008-0000-0300-00004D010000}"/>
            </a:ext>
          </a:extLst>
        </xdr:cNvPr>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a:extLst>
            <a:ext uri="{FF2B5EF4-FFF2-40B4-BE49-F238E27FC236}">
              <a16:creationId xmlns="" xmlns:a16="http://schemas.microsoft.com/office/drawing/2014/main" id="{00000000-0008-0000-0300-00004E010000}"/>
            </a:ext>
          </a:extLst>
        </xdr:cNvPr>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a:extLst>
            <a:ext uri="{FF2B5EF4-FFF2-40B4-BE49-F238E27FC236}">
              <a16:creationId xmlns="" xmlns:a16="http://schemas.microsoft.com/office/drawing/2014/main" id="{00000000-0008-0000-0300-00004F010000}"/>
            </a:ext>
          </a:extLst>
        </xdr:cNvPr>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14817</xdr:rowOff>
    </xdr:from>
    <xdr:to>
      <xdr:col>24</xdr:col>
      <xdr:colOff>609600</xdr:colOff>
      <xdr:row>60</xdr:row>
      <xdr:rowOff>116417</xdr:rowOff>
    </xdr:to>
    <xdr:sp macro="" textlink="">
      <xdr:nvSpPr>
        <xdr:cNvPr id="342" name="円/楕円 341">
          <a:extLst>
            <a:ext uri="{FF2B5EF4-FFF2-40B4-BE49-F238E27FC236}">
              <a16:creationId xmlns="" xmlns:a16="http://schemas.microsoft.com/office/drawing/2014/main" id="{00000000-0008-0000-0300-000056010000}"/>
            </a:ext>
          </a:extLst>
        </xdr:cNvPr>
        <xdr:cNvSpPr/>
      </xdr:nvSpPr>
      <xdr:spPr>
        <a:xfrm>
          <a:off x="169672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31344</xdr:rowOff>
    </xdr:from>
    <xdr:ext cx="762000" cy="259045"/>
    <xdr:sp macro="" textlink="">
      <xdr:nvSpPr>
        <xdr:cNvPr id="343" name="定員管理の状況該当値テキスト">
          <a:extLst>
            <a:ext uri="{FF2B5EF4-FFF2-40B4-BE49-F238E27FC236}">
              <a16:creationId xmlns="" xmlns:a16="http://schemas.microsoft.com/office/drawing/2014/main" id="{00000000-0008-0000-0300-000057010000}"/>
            </a:ext>
          </a:extLst>
        </xdr:cNvPr>
        <xdr:cNvSpPr txBox="1"/>
      </xdr:nvSpPr>
      <xdr:spPr>
        <a:xfrm>
          <a:off x="17106900" y="1014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18264</xdr:rowOff>
    </xdr:from>
    <xdr:to>
      <xdr:col>23</xdr:col>
      <xdr:colOff>457200</xdr:colOff>
      <xdr:row>60</xdr:row>
      <xdr:rowOff>119864</xdr:rowOff>
    </xdr:to>
    <xdr:sp macro="" textlink="">
      <xdr:nvSpPr>
        <xdr:cNvPr id="344" name="円/楕円 343">
          <a:extLst>
            <a:ext uri="{FF2B5EF4-FFF2-40B4-BE49-F238E27FC236}">
              <a16:creationId xmlns="" xmlns:a16="http://schemas.microsoft.com/office/drawing/2014/main" id="{00000000-0008-0000-0300-000058010000}"/>
            </a:ext>
          </a:extLst>
        </xdr:cNvPr>
        <xdr:cNvSpPr/>
      </xdr:nvSpPr>
      <xdr:spPr>
        <a:xfrm>
          <a:off x="161290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130041</xdr:rowOff>
    </xdr:from>
    <xdr:ext cx="736600" cy="259045"/>
    <xdr:sp macro="" textlink="">
      <xdr:nvSpPr>
        <xdr:cNvPr id="345" name="テキスト ボックス 344">
          <a:extLst>
            <a:ext uri="{FF2B5EF4-FFF2-40B4-BE49-F238E27FC236}">
              <a16:creationId xmlns="" xmlns:a16="http://schemas.microsoft.com/office/drawing/2014/main" id="{00000000-0008-0000-0300-000059010000}"/>
            </a:ext>
          </a:extLst>
        </xdr:cNvPr>
        <xdr:cNvSpPr txBox="1"/>
      </xdr:nvSpPr>
      <xdr:spPr>
        <a:xfrm>
          <a:off x="15798800" y="10074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6773</xdr:rowOff>
    </xdr:from>
    <xdr:to>
      <xdr:col>22</xdr:col>
      <xdr:colOff>254000</xdr:colOff>
      <xdr:row>60</xdr:row>
      <xdr:rowOff>108373</xdr:rowOff>
    </xdr:to>
    <xdr:sp macro="" textlink="">
      <xdr:nvSpPr>
        <xdr:cNvPr id="346" name="円/楕円 345">
          <a:extLst>
            <a:ext uri="{FF2B5EF4-FFF2-40B4-BE49-F238E27FC236}">
              <a16:creationId xmlns="" xmlns:a16="http://schemas.microsoft.com/office/drawing/2014/main" id="{00000000-0008-0000-0300-00005A010000}"/>
            </a:ext>
          </a:extLst>
        </xdr:cNvPr>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118550</xdr:rowOff>
    </xdr:from>
    <xdr:ext cx="7620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13667</xdr:rowOff>
    </xdr:from>
    <xdr:to>
      <xdr:col>21</xdr:col>
      <xdr:colOff>50800</xdr:colOff>
      <xdr:row>60</xdr:row>
      <xdr:rowOff>115267</xdr:rowOff>
    </xdr:to>
    <xdr:sp macro="" textlink="">
      <xdr:nvSpPr>
        <xdr:cNvPr id="348" name="円/楕円 347">
          <a:extLst>
            <a:ext uri="{FF2B5EF4-FFF2-40B4-BE49-F238E27FC236}">
              <a16:creationId xmlns="" xmlns:a16="http://schemas.microsoft.com/office/drawing/2014/main" id="{00000000-0008-0000-0300-00005C010000}"/>
            </a:ext>
          </a:extLst>
        </xdr:cNvPr>
        <xdr:cNvSpPr/>
      </xdr:nvSpPr>
      <xdr:spPr>
        <a:xfrm>
          <a:off x="143510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125444</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020800" y="1006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28605</xdr:rowOff>
    </xdr:from>
    <xdr:to>
      <xdr:col>19</xdr:col>
      <xdr:colOff>533400</xdr:colOff>
      <xdr:row>60</xdr:row>
      <xdr:rowOff>130205</xdr:rowOff>
    </xdr:to>
    <xdr:sp macro="" textlink="">
      <xdr:nvSpPr>
        <xdr:cNvPr id="350" name="円/楕円 349">
          <a:extLst>
            <a:ext uri="{FF2B5EF4-FFF2-40B4-BE49-F238E27FC236}">
              <a16:creationId xmlns="" xmlns:a16="http://schemas.microsoft.com/office/drawing/2014/main" id="{00000000-0008-0000-0300-00005E010000}"/>
            </a:ext>
          </a:extLst>
        </xdr:cNvPr>
        <xdr:cNvSpPr/>
      </xdr:nvSpPr>
      <xdr:spPr>
        <a:xfrm>
          <a:off x="13462000" y="1031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140382</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3131800" y="10084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a:extLst>
            <a:ext uri="{FF2B5EF4-FFF2-40B4-BE49-F238E27FC236}">
              <a16:creationId xmlns=""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a:extLst>
            <a:ext uri="{FF2B5EF4-FFF2-40B4-BE49-F238E27FC236}">
              <a16:creationId xmlns=""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a:extLst>
            <a:ext uri="{FF2B5EF4-FFF2-40B4-BE49-F238E27FC236}">
              <a16:creationId xmlns=""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９年度～２１年度に補償金免除繰上償還を実施したこと、また、平成１８年度～２２年度に実施した行財政改革大綱において、投資事業を抑制したことにより、地方債の発行が抑えられ、ここ数年毎年度の元利償還金の額が大幅に減少した。</a:t>
          </a:r>
          <a:endParaRPr kumimoji="1" lang="en-US" altLang="ja-JP" sz="1300">
            <a:latin typeface="ＭＳ Ｐゴシック"/>
          </a:endParaRPr>
        </a:p>
        <a:p>
          <a:r>
            <a:rPr kumimoji="1" lang="ja-JP" altLang="en-US" sz="1300">
              <a:latin typeface="ＭＳ Ｐゴシック"/>
            </a:rPr>
            <a:t>　数値としては前年度比１．０ポイントの改善となり、県内・類似団体と比較しても良好といえる。</a:t>
          </a:r>
        </a:p>
      </xdr:txBody>
    </xdr:sp>
    <xdr:clientData/>
  </xdr:twoCellAnchor>
  <xdr:oneCellAnchor>
    <xdr:from>
      <xdr:col>18</xdr:col>
      <xdr:colOff>444500</xdr:colOff>
      <xdr:row>32</xdr:row>
      <xdr:rowOff>101600</xdr:rowOff>
    </xdr:from>
    <xdr:ext cx="298543" cy="225703"/>
    <xdr:sp macro="" textlink="">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a:extLst>
            <a:ext uri="{FF2B5EF4-FFF2-40B4-BE49-F238E27FC236}">
              <a16:creationId xmlns=""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a:extLst>
            <a:ext uri="{FF2B5EF4-FFF2-40B4-BE49-F238E27FC236}">
              <a16:creationId xmlns=""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a:extLst>
            <a:ext uri="{FF2B5EF4-FFF2-40B4-BE49-F238E27FC236}">
              <a16:creationId xmlns="" xmlns:a16="http://schemas.microsoft.com/office/drawing/2014/main" id="{00000000-0008-0000-0300-00007D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a:extLst>
            <a:ext uri="{FF2B5EF4-FFF2-40B4-BE49-F238E27FC236}">
              <a16:creationId xmlns="" xmlns:a16="http://schemas.microsoft.com/office/drawing/2014/main" id="{00000000-0008-0000-0300-00007F010000}"/>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149225</xdr:rowOff>
    </xdr:from>
    <xdr:to>
      <xdr:col>24</xdr:col>
      <xdr:colOff>558800</xdr:colOff>
      <xdr:row>36</xdr:row>
      <xdr:rowOff>169333</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flipV="1">
          <a:off x="16179800" y="63214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134002</xdr:rowOff>
    </xdr:from>
    <xdr:ext cx="762000" cy="259045"/>
    <xdr:sp macro="" textlink="">
      <xdr:nvSpPr>
        <xdr:cNvPr id="386" name="公債費負担の状況平均値テキスト">
          <a:extLst>
            <a:ext uri="{FF2B5EF4-FFF2-40B4-BE49-F238E27FC236}">
              <a16:creationId xmlns="" xmlns:a16="http://schemas.microsoft.com/office/drawing/2014/main" id="{00000000-0008-0000-0300-000082010000}"/>
            </a:ext>
          </a:extLst>
        </xdr:cNvPr>
        <xdr:cNvSpPr txBox="1"/>
      </xdr:nvSpPr>
      <xdr:spPr>
        <a:xfrm>
          <a:off x="17106900" y="6306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a:extLst>
            <a:ext uri="{FF2B5EF4-FFF2-40B4-BE49-F238E27FC236}">
              <a16:creationId xmlns="" xmlns:a16="http://schemas.microsoft.com/office/drawing/2014/main" id="{00000000-0008-0000-0300-000083010000}"/>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169333</xdr:rowOff>
    </xdr:from>
    <xdr:to>
      <xdr:col>23</xdr:col>
      <xdr:colOff>406400</xdr:colOff>
      <xdr:row>37</xdr:row>
      <xdr:rowOff>17992</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flipV="1">
          <a:off x="15290800" y="63415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a:extLst>
            <a:ext uri="{FF2B5EF4-FFF2-40B4-BE49-F238E27FC236}">
              <a16:creationId xmlns="" xmlns:a16="http://schemas.microsoft.com/office/drawing/2014/main" id="{00000000-0008-0000-0300-000085010000}"/>
            </a:ext>
          </a:extLst>
        </xdr:cNvPr>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0" name="テキスト ボックス 389">
          <a:extLst>
            <a:ext uri="{FF2B5EF4-FFF2-40B4-BE49-F238E27FC236}">
              <a16:creationId xmlns="" xmlns:a16="http://schemas.microsoft.com/office/drawing/2014/main" id="{00000000-0008-0000-0300-000086010000}"/>
            </a:ext>
          </a:extLst>
        </xdr:cNvPr>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17992</xdr:rowOff>
    </xdr:from>
    <xdr:to>
      <xdr:col>22</xdr:col>
      <xdr:colOff>203200</xdr:colOff>
      <xdr:row>37</xdr:row>
      <xdr:rowOff>36089</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4401800" y="6361642"/>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a:extLst>
            <a:ext uri="{FF2B5EF4-FFF2-40B4-BE49-F238E27FC236}">
              <a16:creationId xmlns="" xmlns:a16="http://schemas.microsoft.com/office/drawing/2014/main" id="{00000000-0008-0000-0300-000088010000}"/>
            </a:ext>
          </a:extLst>
        </xdr:cNvPr>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95796</xdr:rowOff>
    </xdr:from>
    <xdr:ext cx="7620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36089</xdr:rowOff>
    </xdr:from>
    <xdr:to>
      <xdr:col>21</xdr:col>
      <xdr:colOff>0</xdr:colOff>
      <xdr:row>37</xdr:row>
      <xdr:rowOff>44133</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3512800" y="637973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a:extLst>
            <a:ext uri="{FF2B5EF4-FFF2-40B4-BE49-F238E27FC236}">
              <a16:creationId xmlns="" xmlns:a16="http://schemas.microsoft.com/office/drawing/2014/main" id="{00000000-0008-0000-0300-00008B010000}"/>
            </a:ext>
          </a:extLst>
        </xdr:cNvPr>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113894</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a:extLst>
            <a:ext uri="{FF2B5EF4-FFF2-40B4-BE49-F238E27FC236}">
              <a16:creationId xmlns="" xmlns:a16="http://schemas.microsoft.com/office/drawing/2014/main" id="{00000000-0008-0000-0300-00008D010000}"/>
            </a:ext>
          </a:extLst>
        </xdr:cNvPr>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129981</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3131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98425</xdr:rowOff>
    </xdr:from>
    <xdr:to>
      <xdr:col>24</xdr:col>
      <xdr:colOff>609600</xdr:colOff>
      <xdr:row>37</xdr:row>
      <xdr:rowOff>28575</xdr:rowOff>
    </xdr:to>
    <xdr:sp macro="" textlink="">
      <xdr:nvSpPr>
        <xdr:cNvPr id="404" name="円/楕円 403">
          <a:extLst>
            <a:ext uri="{FF2B5EF4-FFF2-40B4-BE49-F238E27FC236}">
              <a16:creationId xmlns="" xmlns:a16="http://schemas.microsoft.com/office/drawing/2014/main" id="{00000000-0008-0000-0300-000094010000}"/>
            </a:ext>
          </a:extLst>
        </xdr:cNvPr>
        <xdr:cNvSpPr/>
      </xdr:nvSpPr>
      <xdr:spPr>
        <a:xfrm>
          <a:off x="169672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19702</xdr:rowOff>
    </xdr:from>
    <xdr:ext cx="762000" cy="259045"/>
    <xdr:sp macro="" textlink="">
      <xdr:nvSpPr>
        <xdr:cNvPr id="405" name="公債費負担の状況該当値テキスト">
          <a:extLst>
            <a:ext uri="{FF2B5EF4-FFF2-40B4-BE49-F238E27FC236}">
              <a16:creationId xmlns="" xmlns:a16="http://schemas.microsoft.com/office/drawing/2014/main" id="{00000000-0008-0000-0300-000095010000}"/>
            </a:ext>
          </a:extLst>
        </xdr:cNvPr>
        <xdr:cNvSpPr txBox="1"/>
      </xdr:nvSpPr>
      <xdr:spPr>
        <a:xfrm>
          <a:off x="17106900" y="619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118533</xdr:rowOff>
    </xdr:from>
    <xdr:to>
      <xdr:col>23</xdr:col>
      <xdr:colOff>457200</xdr:colOff>
      <xdr:row>37</xdr:row>
      <xdr:rowOff>48683</xdr:rowOff>
    </xdr:to>
    <xdr:sp macro="" textlink="">
      <xdr:nvSpPr>
        <xdr:cNvPr id="406" name="円/楕円 405">
          <a:extLst>
            <a:ext uri="{FF2B5EF4-FFF2-40B4-BE49-F238E27FC236}">
              <a16:creationId xmlns="" xmlns:a16="http://schemas.microsoft.com/office/drawing/2014/main" id="{00000000-0008-0000-0300-000096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58860</xdr:rowOff>
    </xdr:from>
    <xdr:ext cx="736600" cy="259045"/>
    <xdr:sp macro="" textlink="">
      <xdr:nvSpPr>
        <xdr:cNvPr id="407" name="テキスト ボックス 406">
          <a:extLst>
            <a:ext uri="{FF2B5EF4-FFF2-40B4-BE49-F238E27FC236}">
              <a16:creationId xmlns="" xmlns:a16="http://schemas.microsoft.com/office/drawing/2014/main" id="{00000000-0008-0000-0300-000097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138642</xdr:rowOff>
    </xdr:from>
    <xdr:to>
      <xdr:col>22</xdr:col>
      <xdr:colOff>254000</xdr:colOff>
      <xdr:row>37</xdr:row>
      <xdr:rowOff>68792</xdr:rowOff>
    </xdr:to>
    <xdr:sp macro="" textlink="">
      <xdr:nvSpPr>
        <xdr:cNvPr id="408" name="円/楕円 407">
          <a:extLst>
            <a:ext uri="{FF2B5EF4-FFF2-40B4-BE49-F238E27FC236}">
              <a16:creationId xmlns="" xmlns:a16="http://schemas.microsoft.com/office/drawing/2014/main" id="{00000000-0008-0000-0300-000098010000}"/>
            </a:ext>
          </a:extLst>
        </xdr:cNvPr>
        <xdr:cNvSpPr/>
      </xdr:nvSpPr>
      <xdr:spPr>
        <a:xfrm>
          <a:off x="15240000" y="63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78969</xdr:rowOff>
    </xdr:from>
    <xdr:ext cx="7620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4909800" y="607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156739</xdr:rowOff>
    </xdr:from>
    <xdr:to>
      <xdr:col>21</xdr:col>
      <xdr:colOff>50800</xdr:colOff>
      <xdr:row>37</xdr:row>
      <xdr:rowOff>86889</xdr:rowOff>
    </xdr:to>
    <xdr:sp macro="" textlink="">
      <xdr:nvSpPr>
        <xdr:cNvPr id="410" name="円/楕円 409">
          <a:extLst>
            <a:ext uri="{FF2B5EF4-FFF2-40B4-BE49-F238E27FC236}">
              <a16:creationId xmlns="" xmlns:a16="http://schemas.microsoft.com/office/drawing/2014/main" id="{00000000-0008-0000-0300-00009A010000}"/>
            </a:ext>
          </a:extLst>
        </xdr:cNvPr>
        <xdr:cNvSpPr/>
      </xdr:nvSpPr>
      <xdr:spPr>
        <a:xfrm>
          <a:off x="14351000" y="63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97066</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020800" y="609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412" name="円/楕円 411">
          <a:extLst>
            <a:ext uri="{FF2B5EF4-FFF2-40B4-BE49-F238E27FC236}">
              <a16:creationId xmlns="" xmlns:a16="http://schemas.microsoft.com/office/drawing/2014/main" id="{00000000-0008-0000-0300-00009C010000}"/>
            </a:ext>
          </a:extLst>
        </xdr:cNvPr>
        <xdr:cNvSpPr/>
      </xdr:nvSpPr>
      <xdr:spPr>
        <a:xfrm>
          <a:off x="13462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105110</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a:extLst>
            <a:ext uri="{FF2B5EF4-FFF2-40B4-BE49-F238E27FC236}">
              <a16:creationId xmlns=""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a:extLst>
            <a:ext uri="{FF2B5EF4-FFF2-40B4-BE49-F238E27FC236}">
              <a16:creationId xmlns=""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a:extLst>
            <a:ext uri="{FF2B5EF4-FFF2-40B4-BE49-F238E27FC236}">
              <a16:creationId xmlns=""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２３．７ポイント増となった。これは、大型投資事業の実施による地方債残高の増（前年比１２．０％増）や、ごみ処理施設建設に伴う一部事務組合負担見込額の増などにより将来負担額が増加したためである。</a:t>
          </a:r>
          <a:endParaRPr kumimoji="1" lang="en-US" altLang="ja-JP" sz="1300">
            <a:latin typeface="ＭＳ Ｐゴシック"/>
          </a:endParaRPr>
        </a:p>
        <a:p>
          <a:r>
            <a:rPr kumimoji="1" lang="ja-JP" altLang="en-US" sz="1300">
              <a:latin typeface="ＭＳ Ｐゴシック"/>
            </a:rPr>
            <a:t>　今後も大型投資事業が控えているが、計画的な投資事業の実施により地方債発行額を抑え、可能な限り、将来世代に負担を先送りしない財政運営を行っていく。</a:t>
          </a:r>
        </a:p>
      </xdr:txBody>
    </xdr:sp>
    <xdr:clientData/>
  </xdr:twoCellAnchor>
  <xdr:oneCellAnchor>
    <xdr:from>
      <xdr:col>18</xdr:col>
      <xdr:colOff>444500</xdr:colOff>
      <xdr:row>10</xdr:row>
      <xdr:rowOff>63500</xdr:rowOff>
    </xdr:from>
    <xdr:ext cx="298543" cy="225703"/>
    <xdr:sp macro="" textlink="">
      <xdr:nvSpPr>
        <xdr:cNvPr id="427" name="テキスト ボックス 426">
          <a:extLst>
            <a:ext uri="{FF2B5EF4-FFF2-40B4-BE49-F238E27FC236}">
              <a16:creationId xmlns=""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a:extLst>
            <a:ext uri="{FF2B5EF4-FFF2-40B4-BE49-F238E27FC236}">
              <a16:creationId xmlns=""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a:extLst>
            <a:ext uri="{FF2B5EF4-FFF2-40B4-BE49-F238E27FC236}">
              <a16:creationId xmlns="" xmlns:a16="http://schemas.microsoft.com/office/drawing/2014/main" id="{00000000-0008-0000-0300-0000B9010000}"/>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a:extLst>
            <a:ext uri="{FF2B5EF4-FFF2-40B4-BE49-F238E27FC236}">
              <a16:creationId xmlns=""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45606</xdr:rowOff>
    </xdr:from>
    <xdr:to>
      <xdr:col>24</xdr:col>
      <xdr:colOff>558800</xdr:colOff>
      <xdr:row>15</xdr:row>
      <xdr:rowOff>102794</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179800" y="2617356"/>
          <a:ext cx="838200" cy="5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a:extLst>
            <a:ext uri="{FF2B5EF4-FFF2-40B4-BE49-F238E27FC236}">
              <a16:creationId xmlns="" xmlns:a16="http://schemas.microsoft.com/office/drawing/2014/main" id="{00000000-0008-0000-0300-0000BF010000}"/>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19304</xdr:rowOff>
    </xdr:from>
    <xdr:to>
      <xdr:col>23</xdr:col>
      <xdr:colOff>406400</xdr:colOff>
      <xdr:row>15</xdr:row>
      <xdr:rowOff>45606</xdr:rowOff>
    </xdr:to>
    <xdr:cxnSp macro="">
      <xdr:nvCxnSpPr>
        <xdr:cNvPr id="448" name="直線コネクタ 447">
          <a:extLst>
            <a:ext uri="{FF2B5EF4-FFF2-40B4-BE49-F238E27FC236}">
              <a16:creationId xmlns="" xmlns:a16="http://schemas.microsoft.com/office/drawing/2014/main" id="{00000000-0008-0000-0300-0000C0010000}"/>
            </a:ext>
          </a:extLst>
        </xdr:cNvPr>
        <xdr:cNvCxnSpPr/>
      </xdr:nvCxnSpPr>
      <xdr:spPr>
        <a:xfrm>
          <a:off x="15290800" y="2591054"/>
          <a:ext cx="8890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a:extLst>
            <a:ext uri="{FF2B5EF4-FFF2-40B4-BE49-F238E27FC236}">
              <a16:creationId xmlns="" xmlns:a16="http://schemas.microsoft.com/office/drawing/2014/main" id="{00000000-0008-0000-0300-0000C1010000}"/>
            </a:ext>
          </a:extLst>
        </xdr:cNvPr>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a:extLst>
            <a:ext uri="{FF2B5EF4-FFF2-40B4-BE49-F238E27FC236}">
              <a16:creationId xmlns="" xmlns:a16="http://schemas.microsoft.com/office/drawing/2014/main" id="{00000000-0008-0000-0300-0000C2010000}"/>
            </a:ext>
          </a:extLst>
        </xdr:cNvPr>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122707</xdr:rowOff>
    </xdr:from>
    <xdr:to>
      <xdr:col>22</xdr:col>
      <xdr:colOff>203200</xdr:colOff>
      <xdr:row>15</xdr:row>
      <xdr:rowOff>19304</xdr:rowOff>
    </xdr:to>
    <xdr:cxnSp macro="">
      <xdr:nvCxnSpPr>
        <xdr:cNvPr id="451" name="直線コネクタ 450">
          <a:extLst>
            <a:ext uri="{FF2B5EF4-FFF2-40B4-BE49-F238E27FC236}">
              <a16:creationId xmlns="" xmlns:a16="http://schemas.microsoft.com/office/drawing/2014/main" id="{00000000-0008-0000-0300-0000C3010000}"/>
            </a:ext>
          </a:extLst>
        </xdr:cNvPr>
        <xdr:cNvCxnSpPr/>
      </xdr:nvCxnSpPr>
      <xdr:spPr>
        <a:xfrm>
          <a:off x="14401800" y="2523007"/>
          <a:ext cx="889000" cy="6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a:extLst>
            <a:ext uri="{FF2B5EF4-FFF2-40B4-BE49-F238E27FC236}">
              <a16:creationId xmlns="" xmlns:a16="http://schemas.microsoft.com/office/drawing/2014/main" id="{00000000-0008-0000-0300-0000C4010000}"/>
            </a:ext>
          </a:extLst>
        </xdr:cNvPr>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122707</xdr:rowOff>
    </xdr:from>
    <xdr:to>
      <xdr:col>21</xdr:col>
      <xdr:colOff>0</xdr:colOff>
      <xdr:row>14</xdr:row>
      <xdr:rowOff>135979</xdr:rowOff>
    </xdr:to>
    <xdr:cxnSp macro="">
      <xdr:nvCxnSpPr>
        <xdr:cNvPr id="454" name="直線コネクタ 453">
          <a:extLst>
            <a:ext uri="{FF2B5EF4-FFF2-40B4-BE49-F238E27FC236}">
              <a16:creationId xmlns="" xmlns:a16="http://schemas.microsoft.com/office/drawing/2014/main" id="{00000000-0008-0000-0300-0000C6010000}"/>
            </a:ext>
          </a:extLst>
        </xdr:cNvPr>
        <xdr:cNvCxnSpPr/>
      </xdr:nvCxnSpPr>
      <xdr:spPr>
        <a:xfrm flipV="1">
          <a:off x="13512800" y="2523007"/>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a:extLst>
            <a:ext uri="{FF2B5EF4-FFF2-40B4-BE49-F238E27FC236}">
              <a16:creationId xmlns="" xmlns:a16="http://schemas.microsoft.com/office/drawing/2014/main" id="{00000000-0008-0000-0300-0000C7010000}"/>
            </a:ext>
          </a:extLst>
        </xdr:cNvPr>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a:extLst>
            <a:ext uri="{FF2B5EF4-FFF2-40B4-BE49-F238E27FC236}">
              <a16:creationId xmlns="" xmlns:a16="http://schemas.microsoft.com/office/drawing/2014/main" id="{00000000-0008-0000-0300-0000C9010000}"/>
            </a:ext>
          </a:extLst>
        </xdr:cNvPr>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98798</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3131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51994</xdr:rowOff>
    </xdr:from>
    <xdr:to>
      <xdr:col>24</xdr:col>
      <xdr:colOff>609600</xdr:colOff>
      <xdr:row>15</xdr:row>
      <xdr:rowOff>153594</xdr:rowOff>
    </xdr:to>
    <xdr:sp macro="" textlink="">
      <xdr:nvSpPr>
        <xdr:cNvPr id="464" name="円/楕円 463">
          <a:extLst>
            <a:ext uri="{FF2B5EF4-FFF2-40B4-BE49-F238E27FC236}">
              <a16:creationId xmlns="" xmlns:a16="http://schemas.microsoft.com/office/drawing/2014/main" id="{00000000-0008-0000-0300-0000D0010000}"/>
            </a:ext>
          </a:extLst>
        </xdr:cNvPr>
        <xdr:cNvSpPr/>
      </xdr:nvSpPr>
      <xdr:spPr>
        <a:xfrm>
          <a:off x="16967200" y="262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24071</xdr:rowOff>
    </xdr:from>
    <xdr:ext cx="762000" cy="259045"/>
    <xdr:sp macro="" textlink="">
      <xdr:nvSpPr>
        <xdr:cNvPr id="465" name="将来負担の状況該当値テキスト">
          <a:extLst>
            <a:ext uri="{FF2B5EF4-FFF2-40B4-BE49-F238E27FC236}">
              <a16:creationId xmlns="" xmlns:a16="http://schemas.microsoft.com/office/drawing/2014/main" id="{00000000-0008-0000-0300-0000D1010000}"/>
            </a:ext>
          </a:extLst>
        </xdr:cNvPr>
        <xdr:cNvSpPr txBox="1"/>
      </xdr:nvSpPr>
      <xdr:spPr>
        <a:xfrm>
          <a:off x="17106900" y="259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166256</xdr:rowOff>
    </xdr:from>
    <xdr:to>
      <xdr:col>23</xdr:col>
      <xdr:colOff>457200</xdr:colOff>
      <xdr:row>15</xdr:row>
      <xdr:rowOff>96406</xdr:rowOff>
    </xdr:to>
    <xdr:sp macro="" textlink="">
      <xdr:nvSpPr>
        <xdr:cNvPr id="466" name="円/楕円 465">
          <a:extLst>
            <a:ext uri="{FF2B5EF4-FFF2-40B4-BE49-F238E27FC236}">
              <a16:creationId xmlns="" xmlns:a16="http://schemas.microsoft.com/office/drawing/2014/main" id="{00000000-0008-0000-0300-0000D2010000}"/>
            </a:ext>
          </a:extLst>
        </xdr:cNvPr>
        <xdr:cNvSpPr/>
      </xdr:nvSpPr>
      <xdr:spPr>
        <a:xfrm>
          <a:off x="16129000" y="256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81183</xdr:rowOff>
    </xdr:from>
    <xdr:ext cx="736600" cy="259045"/>
    <xdr:sp macro="" textlink="">
      <xdr:nvSpPr>
        <xdr:cNvPr id="467" name="テキスト ボックス 466">
          <a:extLst>
            <a:ext uri="{FF2B5EF4-FFF2-40B4-BE49-F238E27FC236}">
              <a16:creationId xmlns="" xmlns:a16="http://schemas.microsoft.com/office/drawing/2014/main" id="{00000000-0008-0000-0300-0000D3010000}"/>
            </a:ext>
          </a:extLst>
        </xdr:cNvPr>
        <xdr:cNvSpPr txBox="1"/>
      </xdr:nvSpPr>
      <xdr:spPr>
        <a:xfrm>
          <a:off x="15798800" y="2652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139954</xdr:rowOff>
    </xdr:from>
    <xdr:to>
      <xdr:col>22</xdr:col>
      <xdr:colOff>254000</xdr:colOff>
      <xdr:row>15</xdr:row>
      <xdr:rowOff>70104</xdr:rowOff>
    </xdr:to>
    <xdr:sp macro="" textlink="">
      <xdr:nvSpPr>
        <xdr:cNvPr id="468" name="円/楕円 467">
          <a:extLst>
            <a:ext uri="{FF2B5EF4-FFF2-40B4-BE49-F238E27FC236}">
              <a16:creationId xmlns="" xmlns:a16="http://schemas.microsoft.com/office/drawing/2014/main" id="{00000000-0008-0000-0300-0000D4010000}"/>
            </a:ext>
          </a:extLst>
        </xdr:cNvPr>
        <xdr:cNvSpPr/>
      </xdr:nvSpPr>
      <xdr:spPr>
        <a:xfrm>
          <a:off x="15240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80281</xdr:rowOff>
    </xdr:from>
    <xdr:ext cx="7620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4909800" y="230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71907</xdr:rowOff>
    </xdr:from>
    <xdr:to>
      <xdr:col>21</xdr:col>
      <xdr:colOff>50800</xdr:colOff>
      <xdr:row>15</xdr:row>
      <xdr:rowOff>2057</xdr:rowOff>
    </xdr:to>
    <xdr:sp macro="" textlink="">
      <xdr:nvSpPr>
        <xdr:cNvPr id="470" name="円/楕円 469">
          <a:extLst>
            <a:ext uri="{FF2B5EF4-FFF2-40B4-BE49-F238E27FC236}">
              <a16:creationId xmlns="" xmlns:a16="http://schemas.microsoft.com/office/drawing/2014/main" id="{00000000-0008-0000-0300-0000D6010000}"/>
            </a:ext>
          </a:extLst>
        </xdr:cNvPr>
        <xdr:cNvSpPr/>
      </xdr:nvSpPr>
      <xdr:spPr>
        <a:xfrm>
          <a:off x="14351000" y="247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12234</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020800" y="224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85179</xdr:rowOff>
    </xdr:from>
    <xdr:to>
      <xdr:col>19</xdr:col>
      <xdr:colOff>533400</xdr:colOff>
      <xdr:row>15</xdr:row>
      <xdr:rowOff>15329</xdr:rowOff>
    </xdr:to>
    <xdr:sp macro="" textlink="">
      <xdr:nvSpPr>
        <xdr:cNvPr id="472" name="円/楕円 471">
          <a:extLst>
            <a:ext uri="{FF2B5EF4-FFF2-40B4-BE49-F238E27FC236}">
              <a16:creationId xmlns="" xmlns:a16="http://schemas.microsoft.com/office/drawing/2014/main" id="{00000000-0008-0000-0300-0000D8010000}"/>
            </a:ext>
          </a:extLst>
        </xdr:cNvPr>
        <xdr:cNvSpPr/>
      </xdr:nvSpPr>
      <xdr:spPr>
        <a:xfrm>
          <a:off x="13462000" y="248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25506</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3131800" y="225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佐賀県鹿島市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30,205
30,079
112.12
15,508,776
15,196,714
305,460
7,139,988
10,487,047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92.6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平成１７年度に策定した行財政改革大綱に基づく新規職員の採用抑制により、計画的に人件費の圧縮に努めてきた。</a:t>
          </a:r>
          <a:endParaRPr kumimoji="1" lang="en-US" altLang="ja-JP" sz="1300">
            <a:latin typeface="ＭＳ Ｐゴシック"/>
          </a:endParaRPr>
        </a:p>
        <a:p>
          <a:r>
            <a:rPr kumimoji="1" lang="ja-JP" altLang="en-US" sz="1300">
              <a:latin typeface="ＭＳ Ｐゴシック"/>
            </a:rPr>
            <a:t>　平成２８年度は、退職者の増が影響し、前年比率より</a:t>
          </a:r>
          <a:r>
            <a:rPr kumimoji="1" lang="en-US" altLang="ja-JP" sz="1300">
              <a:latin typeface="ＭＳ Ｐゴシック"/>
            </a:rPr>
            <a:t>1.4</a:t>
          </a:r>
          <a:r>
            <a:rPr kumimoji="1" lang="ja-JP" altLang="en-US" sz="1300">
              <a:latin typeface="ＭＳ Ｐゴシック"/>
            </a:rPr>
            <a:t>ポイント高くなり、全国、県平均を若干上回る数値となった。</a:t>
          </a:r>
          <a:endParaRPr kumimoji="1" lang="en-US" altLang="ja-JP" sz="1300">
            <a:latin typeface="ＭＳ Ｐゴシック"/>
          </a:endParaRPr>
        </a:p>
        <a:p>
          <a:r>
            <a:rPr kumimoji="1" lang="ja-JP" altLang="en-US" sz="1300">
              <a:latin typeface="ＭＳ Ｐゴシック"/>
            </a:rPr>
            <a:t>　今後は、非正規職員の雇用体系が見直されるなど、人件費が伸びる要素も予想されるが、適正な人件費の管理に努める。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36</xdr:row>
      <xdr:rowOff>157480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a:off x="3987800" y="62230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50800</xdr:rowOff>
    </xdr:from>
    <xdr:to>
      <xdr:col>5</xdr:col>
      <xdr:colOff>549275</xdr:colOff>
      <xdr:row>37</xdr:row>
      <xdr:rowOff>92710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flipV="1">
          <a:off x="3098800" y="62230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a:extLst>
            <a:ext uri="{FF2B5EF4-FFF2-40B4-BE49-F238E27FC236}">
              <a16:creationId xmlns=""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92710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405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62230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34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a:extLst>
            <a:ext uri="{FF2B5EF4-FFF2-40B4-BE49-F238E27FC236}">
              <a16:creationId xmlns="" xmlns:a16="http://schemas.microsoft.com/office/drawing/2014/main" id="{00000000-0008-0000-0400-00004E000000}"/>
            </a:ext>
          </a:extLst>
        </xdr:cNvPr>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123207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0</xdr:rowOff>
    </xdr:from>
    <xdr:to>
      <xdr:col>5</xdr:col>
      <xdr:colOff>600075</xdr:colOff>
      <xdr:row>36</xdr:row>
      <xdr:rowOff>101600</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937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93" name="円/楕円 92">
          <a:extLst>
            <a:ext uri="{FF2B5EF4-FFF2-40B4-BE49-F238E27FC236}">
              <a16:creationId xmlns=""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全国・類似団体と比較して平均的で適正な水準であるといえる。</a:t>
          </a:r>
          <a:endParaRPr kumimoji="1" lang="en-US" altLang="ja-JP" sz="1300">
            <a:latin typeface="ＭＳ Ｐゴシック"/>
          </a:endParaRPr>
        </a:p>
        <a:p>
          <a:r>
            <a:rPr kumimoji="1" lang="ja-JP" altLang="en-US" sz="1300">
              <a:latin typeface="ＭＳ Ｐゴシック"/>
            </a:rPr>
            <a:t>前年度と比較すると、１．１ポイントの増となっているが、これは、ごみ処理の経費、賃金等の増が要因となっている。</a:t>
          </a:r>
          <a:endParaRPr kumimoji="1" lang="en-US" altLang="ja-JP" sz="1300">
            <a:latin typeface="ＭＳ Ｐゴシック"/>
          </a:endParaRPr>
        </a:p>
        <a:p>
          <a:r>
            <a:rPr kumimoji="1" lang="ja-JP" altLang="en-US" sz="1300">
              <a:latin typeface="ＭＳ Ｐゴシック"/>
            </a:rPr>
            <a:t>　近年、物件費については、人件費削減のための臨時職員（賃金）への切り替えや、各種施設の指定管理制度への移行や民間委託等により増加傾向にある。</a:t>
          </a:r>
          <a:r>
            <a:rPr kumimoji="1" lang="ja-JP" altLang="en-US" sz="1300">
              <a:solidFill>
                <a:schemeClr val="tx1"/>
              </a:solidFill>
              <a:latin typeface="ＭＳ Ｐゴシック"/>
            </a:rPr>
            <a:t>今後は、経常経費の削減、組織改編などにより指標改善に努める。</a:t>
          </a:r>
          <a:endParaRPr kumimoji="1" lang="en-US" altLang="ja-JP" sz="1300">
            <a:solidFill>
              <a:schemeClr val="tx1"/>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17</xdr:row>
      <xdr:rowOff>69850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864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121557</xdr:rowOff>
    </xdr:from>
    <xdr:to>
      <xdr:col>22</xdr:col>
      <xdr:colOff>565150</xdr:colOff>
      <xdr:row>16</xdr:row>
      <xdr:rowOff>132443</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2864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a:extLst>
            <a:ext uri="{FF2B5EF4-FFF2-40B4-BE49-F238E27FC236}">
              <a16:creationId xmlns=""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162379</xdr:rowOff>
    </xdr:from>
    <xdr:to>
      <xdr:col>21</xdr:col>
      <xdr:colOff>361950</xdr:colOff>
      <xdr:row>16</xdr:row>
      <xdr:rowOff>132443</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7341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a:extLst>
            <a:ext uri="{FF2B5EF4-FFF2-40B4-BE49-F238E27FC236}">
              <a16:creationId xmlns="" xmlns:a16="http://schemas.microsoft.com/office/drawing/2014/main" id="{00000000-0008-0000-0400-000088000000}"/>
            </a:ext>
          </a:extLst>
        </xdr:cNvPr>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15</xdr:row>
      <xdr:rowOff>162379</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a:extLst>
            <a:ext uri="{FF2B5EF4-FFF2-40B4-BE49-F238E27FC236}">
              <a16:creationId xmlns="" xmlns:a16="http://schemas.microsoft.com/office/drawing/2014/main" id="{00000000-0008-0000-0400-00008B000000}"/>
            </a:ext>
          </a:extLst>
        </xdr:cNvPr>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a:extLst>
            <a:ext uri="{FF2B5EF4-FFF2-40B4-BE49-F238E27FC236}">
              <a16:creationId xmlns="" xmlns:a16="http://schemas.microsoft.com/office/drawing/2014/main" id="{00000000-0008-0000-0400-00008D000000}"/>
            </a:ext>
          </a:extLst>
        </xdr:cNvPr>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70757</xdr:rowOff>
    </xdr:from>
    <xdr:to>
      <xdr:col>22</xdr:col>
      <xdr:colOff>615950</xdr:colOff>
      <xdr:row>17</xdr:row>
      <xdr:rowOff>907</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562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21970</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4" name="円/楕円 153">
          <a:extLst>
            <a:ext uri="{FF2B5EF4-FFF2-40B4-BE49-F238E27FC236}">
              <a16:creationId xmlns="" xmlns:a16="http://schemas.microsoft.com/office/drawing/2014/main" id="{00000000-0008-0000-0400-00009A000000}"/>
            </a:ext>
          </a:extLst>
        </xdr:cNvPr>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51906</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6" name="円/楕円 155">
          <a:extLst>
            <a:ext uri="{FF2B5EF4-FFF2-40B4-BE49-F238E27FC236}">
              <a16:creationId xmlns="" xmlns:a16="http://schemas.microsoft.com/office/drawing/2014/main" id="{00000000-0008-0000-0400-00009C000000}"/>
            </a:ext>
          </a:extLst>
        </xdr:cNvPr>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全国・県内・類似団体平均を上回っている。特に児童福祉費の負担が大きくなっている。児童福祉費の多くを保育所運営費が占めているが、他市と比較して、幼稚園より保育所の比率が高いことが要因と考えられる。</a:t>
          </a:r>
          <a:endParaRPr kumimoji="1" lang="en-US" altLang="ja-JP" sz="1300">
            <a:latin typeface="ＭＳ Ｐゴシック"/>
          </a:endParaRPr>
        </a:p>
        <a:p>
          <a:r>
            <a:rPr kumimoji="1" lang="ja-JP" altLang="en-US" sz="1300">
              <a:latin typeface="ＭＳ Ｐゴシック"/>
            </a:rPr>
            <a:t>　扶助費等の社会保障関係経費は、今後も減少する見込みはなく、財政を圧迫する要因となっている。</a:t>
          </a: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116115</xdr:rowOff>
    </xdr:from>
    <xdr:to>
      <xdr:col>7</xdr:col>
      <xdr:colOff>15875</xdr:colOff>
      <xdr:row>59</xdr:row>
      <xdr:rowOff>53522</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a:off x="3987800" y="100602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116115</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994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a:extLst>
            <a:ext uri="{FF2B5EF4-FFF2-40B4-BE49-F238E27FC236}">
              <a16:creationId xmlns="" xmlns:a16="http://schemas.microsoft.com/office/drawing/2014/main" id="{00000000-0008-0000-0400-0000C4000000}"/>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156935</xdr:rowOff>
    </xdr:from>
    <xdr:to>
      <xdr:col>4</xdr:col>
      <xdr:colOff>346075</xdr:colOff>
      <xdr:row>58</xdr:row>
      <xdr:rowOff>50800</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929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156935</xdr:rowOff>
    </xdr:from>
    <xdr:to>
      <xdr:col>3</xdr:col>
      <xdr:colOff>142875</xdr:colOff>
      <xdr:row>57</xdr:row>
      <xdr:rowOff>156935</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a:off x="1320800" y="9929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a:extLst>
            <a:ext uri="{FF2B5EF4-FFF2-40B4-BE49-F238E27FC236}">
              <a16:creationId xmlns=""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a:extLst>
            <a:ext uri="{FF2B5EF4-FFF2-40B4-BE49-F238E27FC236}">
              <a16:creationId xmlns="" xmlns:a16="http://schemas.microsoft.com/office/drawing/2014/main" id="{00000000-0008-0000-0400-0000CC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65315</xdr:rowOff>
    </xdr:from>
    <xdr:to>
      <xdr:col>5</xdr:col>
      <xdr:colOff>600075</xdr:colOff>
      <xdr:row>58</xdr:row>
      <xdr:rowOff>166915</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3937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151692</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1009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5" name="円/楕円 214">
          <a:extLst>
            <a:ext uri="{FF2B5EF4-FFF2-40B4-BE49-F238E27FC236}">
              <a16:creationId xmlns="" xmlns:a16="http://schemas.microsoft.com/office/drawing/2014/main" id="{00000000-0008-0000-0400-0000D7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106135</xdr:rowOff>
    </xdr:from>
    <xdr:to>
      <xdr:col>3</xdr:col>
      <xdr:colOff>193675</xdr:colOff>
      <xdr:row>58</xdr:row>
      <xdr:rowOff>36285</xdr:rowOff>
    </xdr:to>
    <xdr:sp macro="" textlink="">
      <xdr:nvSpPr>
        <xdr:cNvPr id="217" name="円/楕円 216">
          <a:extLst>
            <a:ext uri="{FF2B5EF4-FFF2-40B4-BE49-F238E27FC236}">
              <a16:creationId xmlns="" xmlns:a16="http://schemas.microsoft.com/office/drawing/2014/main" id="{00000000-0008-0000-0400-0000D9000000}"/>
            </a:ext>
          </a:extLst>
        </xdr:cNvPr>
        <xdr:cNvSpPr/>
      </xdr:nvSpPr>
      <xdr:spPr>
        <a:xfrm>
          <a:off x="2159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21062</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106135</xdr:rowOff>
    </xdr:from>
    <xdr:to>
      <xdr:col>1</xdr:col>
      <xdr:colOff>676275</xdr:colOff>
      <xdr:row>58</xdr:row>
      <xdr:rowOff>36285</xdr:rowOff>
    </xdr:to>
    <xdr:sp macro="" textlink="">
      <xdr:nvSpPr>
        <xdr:cNvPr id="219" name="円/楕円 218">
          <a:extLst>
            <a:ext uri="{FF2B5EF4-FFF2-40B4-BE49-F238E27FC236}">
              <a16:creationId xmlns="" xmlns:a16="http://schemas.microsoft.com/office/drawing/2014/main" id="{00000000-0008-0000-0400-0000DB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21062</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全国・県内・類似団体平均のいずれも上回った数値となっている。</a:t>
          </a:r>
          <a:endParaRPr kumimoji="1" lang="en-US" altLang="ja-JP" sz="1200">
            <a:latin typeface="ＭＳ Ｐゴシック"/>
          </a:endParaRPr>
        </a:p>
        <a:p>
          <a:r>
            <a:rPr kumimoji="1" lang="ja-JP" altLang="en-US" sz="1200">
              <a:latin typeface="ＭＳ Ｐゴシック"/>
            </a:rPr>
            <a:t>　これは、整備途中の公共下水道事業や国保会計への繰出金が多いためである。</a:t>
          </a:r>
          <a:endParaRPr kumimoji="1" lang="en-US" altLang="ja-JP" sz="1200">
            <a:latin typeface="ＭＳ Ｐゴシック"/>
          </a:endParaRPr>
        </a:p>
        <a:p>
          <a:r>
            <a:rPr kumimoji="1" lang="ja-JP" altLang="en-US" sz="1200">
              <a:latin typeface="ＭＳ Ｐゴシック"/>
            </a:rPr>
            <a:t>　公共下水道事業については、公債費負担が大きく、それに伴い一般会計からの繰入金も大きくなっている。平成２８年度末に公共下水道事業の経営戦略を策定するなど、効率的な事業展開を目指しており、これらが繰出金の縮減につながるよう努めたい。</a:t>
          </a:r>
          <a:endParaRPr kumimoji="1" lang="en-US" altLang="ja-JP" sz="1200">
            <a:solidFill>
              <a:srgbClr val="FF0000"/>
            </a:solidFill>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123190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98196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92710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flipV="1">
          <a:off x="14782800" y="9819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a:extLst>
            <a:ext uri="{FF2B5EF4-FFF2-40B4-BE49-F238E27FC236}">
              <a16:creationId xmlns="" xmlns:a16="http://schemas.microsoft.com/office/drawing/2014/main" id="{00000000-0008-0000-0400-000001010000}"/>
            </a:ext>
          </a:extLst>
        </xdr:cNvPr>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24130</xdr:rowOff>
    </xdr:from>
    <xdr:to>
      <xdr:col>21</xdr:col>
      <xdr:colOff>361950</xdr:colOff>
      <xdr:row>57</xdr:row>
      <xdr:rowOff>92710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893800" y="9796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a:extLst>
            <a:ext uri="{FF2B5EF4-FFF2-40B4-BE49-F238E27FC236}">
              <a16:creationId xmlns="" xmlns:a16="http://schemas.microsoft.com/office/drawing/2014/main" id="{00000000-0008-0000-0400-000004010000}"/>
            </a:ext>
          </a:extLst>
        </xdr:cNvPr>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165100</xdr:rowOff>
    </xdr:from>
    <xdr:to>
      <xdr:col>20</xdr:col>
      <xdr:colOff>158750</xdr:colOff>
      <xdr:row>57</xdr:row>
      <xdr:rowOff>24130</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a:extLst>
            <a:ext uri="{FF2B5EF4-FFF2-40B4-BE49-F238E27FC236}">
              <a16:creationId xmlns="" xmlns:a16="http://schemas.microsoft.com/office/drawing/2014/main" id="{00000000-0008-0000-0400-000007010000}"/>
            </a:ext>
          </a:extLst>
        </xdr:cNvPr>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a:extLst>
            <a:ext uri="{FF2B5EF4-FFF2-40B4-BE49-F238E27FC236}">
              <a16:creationId xmlns="" xmlns:a16="http://schemas.microsoft.com/office/drawing/2014/main" id="{00000000-0008-0000-0400-000009010000}"/>
            </a:ext>
          </a:extLst>
        </xdr:cNvPr>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41910</xdr:rowOff>
    </xdr:from>
    <xdr:to>
      <xdr:col>21</xdr:col>
      <xdr:colOff>412750</xdr:colOff>
      <xdr:row>57</xdr:row>
      <xdr:rowOff>143510</xdr:rowOff>
    </xdr:to>
    <xdr:sp macro="" textlink="">
      <xdr:nvSpPr>
        <xdr:cNvPr id="276" name="円/楕円 275">
          <a:extLst>
            <a:ext uri="{FF2B5EF4-FFF2-40B4-BE49-F238E27FC236}">
              <a16:creationId xmlns="" xmlns:a16="http://schemas.microsoft.com/office/drawing/2014/main" id="{00000000-0008-0000-0400-000014010000}"/>
            </a:ext>
          </a:extLst>
        </xdr:cNvPr>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128287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144780</xdr:rowOff>
    </xdr:from>
    <xdr:to>
      <xdr:col>20</xdr:col>
      <xdr:colOff>209550</xdr:colOff>
      <xdr:row>57</xdr:row>
      <xdr:rowOff>74930</xdr:rowOff>
    </xdr:to>
    <xdr:sp macro="" textlink="">
      <xdr:nvSpPr>
        <xdr:cNvPr id="278" name="円/楕円 277">
          <a:extLst>
            <a:ext uri="{FF2B5EF4-FFF2-40B4-BE49-F238E27FC236}">
              <a16:creationId xmlns="" xmlns:a16="http://schemas.microsoft.com/office/drawing/2014/main" id="{00000000-0008-0000-0400-000016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80" name="円/楕円 279">
          <a:extLst>
            <a:ext uri="{FF2B5EF4-FFF2-40B4-BE49-F238E27FC236}">
              <a16:creationId xmlns="" xmlns:a16="http://schemas.microsoft.com/office/drawing/2014/main" id="{00000000-0008-0000-0400-000018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行財政改革大綱に基づく運営補助の見直しなどにより、歳出の抑制を行ったため、全国・県内・類似団体平均のいずれと比較しても下回っており、適正な水準といえる。</a:t>
          </a:r>
          <a:endParaRPr kumimoji="1" lang="en-US" altLang="ja-JP" sz="1300">
            <a:latin typeface="ＭＳ Ｐゴシック"/>
          </a:endParaRPr>
        </a:p>
        <a:p>
          <a:r>
            <a:rPr kumimoji="1" lang="ja-JP" altLang="en-US" sz="1300">
              <a:latin typeface="ＭＳ Ｐゴシック"/>
            </a:rPr>
            <a:t>　しかし今後は、ごみ処理などの一部事務組合負担金が増となる見込みであり、公債費分については、健全化判断比率にも影響するため、一部事務組合の財政状況にも注視する必要がある。</a:t>
          </a: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36</xdr:row>
      <xdr:rowOff>3556</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1254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129286</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flipV="1">
          <a:off x="14782800" y="6125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a:extLst>
            <a:ext uri="{FF2B5EF4-FFF2-40B4-BE49-F238E27FC236}">
              <a16:creationId xmlns="" xmlns:a16="http://schemas.microsoft.com/office/drawing/2014/main" id="{00000000-0008-0000-0400-00003B010000}"/>
            </a:ext>
          </a:extLst>
        </xdr:cNvPr>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35</xdr:row>
      <xdr:rowOff>170434</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893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a:extLst>
            <a:ext uri="{FF2B5EF4-FFF2-40B4-BE49-F238E27FC236}">
              <a16:creationId xmlns="" xmlns:a16="http://schemas.microsoft.com/office/drawing/2014/main" id="{00000000-0008-0000-0400-00003E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170434</xdr:rowOff>
    </xdr:from>
    <xdr:to>
      <xdr:col>20</xdr:col>
      <xdr:colOff>158750</xdr:colOff>
      <xdr:row>36</xdr:row>
      <xdr:rowOff>8128</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004800" y="61711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a:extLst>
            <a:ext uri="{FF2B5EF4-FFF2-40B4-BE49-F238E27FC236}">
              <a16:creationId xmlns="" xmlns:a16="http://schemas.microsoft.com/office/drawing/2014/main" id="{00000000-0008-0000-0400-000041010000}"/>
            </a:ext>
          </a:extLst>
        </xdr:cNvPr>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a:extLst>
            <a:ext uri="{FF2B5EF4-FFF2-40B4-BE49-F238E27FC236}">
              <a16:creationId xmlns="" xmlns:a16="http://schemas.microsoft.com/office/drawing/2014/main" id="{00000000-0008-0000-0400-000043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32" name="円/楕円 331">
          <a:extLst>
            <a:ext uri="{FF2B5EF4-FFF2-40B4-BE49-F238E27FC236}">
              <a16:creationId xmlns="" xmlns:a16="http://schemas.microsoft.com/office/drawing/2014/main" id="{00000000-0008-0000-0400-00004C010000}"/>
            </a:ext>
          </a:extLst>
        </xdr:cNvPr>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78486</xdr:rowOff>
    </xdr:from>
    <xdr:to>
      <xdr:col>21</xdr:col>
      <xdr:colOff>412750</xdr:colOff>
      <xdr:row>36</xdr:row>
      <xdr:rowOff>8636</xdr:rowOff>
    </xdr:to>
    <xdr:sp macro="" textlink="">
      <xdr:nvSpPr>
        <xdr:cNvPr id="334" name="円/楕円 333">
          <a:extLst>
            <a:ext uri="{FF2B5EF4-FFF2-40B4-BE49-F238E27FC236}">
              <a16:creationId xmlns="" xmlns:a16="http://schemas.microsoft.com/office/drawing/2014/main" id="{00000000-0008-0000-0400-00004E010000}"/>
            </a:ext>
          </a:extLst>
        </xdr:cNvPr>
        <xdr:cNvSpPr/>
      </xdr:nvSpPr>
      <xdr:spPr>
        <a:xfrm>
          <a:off x="14732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18813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119634</xdr:rowOff>
    </xdr:from>
    <xdr:to>
      <xdr:col>20</xdr:col>
      <xdr:colOff>209550</xdr:colOff>
      <xdr:row>36</xdr:row>
      <xdr:rowOff>49784</xdr:rowOff>
    </xdr:to>
    <xdr:sp macro="" textlink="">
      <xdr:nvSpPr>
        <xdr:cNvPr id="336" name="円/楕円 335">
          <a:extLst>
            <a:ext uri="{FF2B5EF4-FFF2-40B4-BE49-F238E27FC236}">
              <a16:creationId xmlns="" xmlns:a16="http://schemas.microsoft.com/office/drawing/2014/main" id="{00000000-0008-0000-0400-000050010000}"/>
            </a:ext>
          </a:extLst>
        </xdr:cNvPr>
        <xdr:cNvSpPr/>
      </xdr:nvSpPr>
      <xdr:spPr>
        <a:xfrm>
          <a:off x="13843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59961</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8" name="円/楕円 337">
          <a:extLst>
            <a:ext uri="{FF2B5EF4-FFF2-40B4-BE49-F238E27FC236}">
              <a16:creationId xmlns="" xmlns:a16="http://schemas.microsoft.com/office/drawing/2014/main" id="{00000000-0008-0000-0400-000052010000}"/>
            </a:ext>
          </a:extLst>
        </xdr:cNvPr>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全国、県内、類似団体平均のいずれと比較しても下回っており、適正な水準といえる。</a:t>
          </a:r>
          <a:r>
            <a:rPr kumimoji="1" lang="en-US" altLang="ja-JP" sz="1300">
              <a:latin typeface="ＭＳ Ｐゴシック"/>
            </a:rPr>
            <a:t>H</a:t>
          </a:r>
          <a:r>
            <a:rPr kumimoji="1" lang="ja-JP" altLang="en-US" sz="1300">
              <a:latin typeface="ＭＳ Ｐゴシック"/>
            </a:rPr>
            <a:t>１９年度～２１年度に実施した、公的資金補償金免除繰上償還などにより、地方債現在高が圧縮され、経常収支比率における公債費の率も年々減少している。</a:t>
          </a:r>
          <a:endParaRPr kumimoji="1" lang="en-US" altLang="ja-JP" sz="1300">
            <a:latin typeface="ＭＳ Ｐゴシック"/>
          </a:endParaRPr>
        </a:p>
        <a:p>
          <a:r>
            <a:rPr kumimoji="1" lang="ja-JP" altLang="en-US" sz="1300">
              <a:latin typeface="ＭＳ Ｐゴシック"/>
            </a:rPr>
            <a:t>　しかし、今後は、大型投資事業に伴う地方債償還が始まるため、徐々に公債費の率は上昇すると見込まれる。そのため、地方債の新規発行を伴う普通建設事業の抑制に努める。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22225</xdr:rowOff>
    </xdr:from>
    <xdr:to>
      <xdr:col>7</xdr:col>
      <xdr:colOff>15875</xdr:colOff>
      <xdr:row>74</xdr:row>
      <xdr:rowOff>56515</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270952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 xmlns:a16="http://schemas.microsoft.com/office/drawing/2014/main" id="{00000000-0008-0000-0400-000075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56515</xdr:rowOff>
    </xdr:from>
    <xdr:to>
      <xdr:col>5</xdr:col>
      <xdr:colOff>549275</xdr:colOff>
      <xdr:row>74</xdr:row>
      <xdr:rowOff>96520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3098800" y="127438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a:extLst>
            <a:ext uri="{FF2B5EF4-FFF2-40B4-BE49-F238E27FC236}">
              <a16:creationId xmlns="" xmlns:a16="http://schemas.microsoft.com/office/drawing/2014/main" id="{00000000-0008-0000-0400-000077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96520</xdr:rowOff>
    </xdr:from>
    <xdr:to>
      <xdr:col>4</xdr:col>
      <xdr:colOff>346075</xdr:colOff>
      <xdr:row>74</xdr:row>
      <xdr:rowOff>121285</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278382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a:extLst>
            <a:ext uri="{FF2B5EF4-FFF2-40B4-BE49-F238E27FC236}">
              <a16:creationId xmlns="" xmlns:a16="http://schemas.microsoft.com/office/drawing/2014/main" id="{00000000-0008-0000-0400-00007A010000}"/>
            </a:ext>
          </a:extLst>
        </xdr:cNvPr>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61612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121285</xdr:rowOff>
    </xdr:from>
    <xdr:to>
      <xdr:col>3</xdr:col>
      <xdr:colOff>142875</xdr:colOff>
      <xdr:row>74</xdr:row>
      <xdr:rowOff>125095</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flipV="1">
          <a:off x="1320800" y="128085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a:extLst>
            <a:ext uri="{FF2B5EF4-FFF2-40B4-BE49-F238E27FC236}">
              <a16:creationId xmlns="" xmlns:a16="http://schemas.microsoft.com/office/drawing/2014/main" id="{00000000-0008-0000-0400-00007D010000}"/>
            </a:ext>
          </a:extLst>
        </xdr:cNvPr>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63517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a:extLst>
            <a:ext uri="{FF2B5EF4-FFF2-40B4-BE49-F238E27FC236}">
              <a16:creationId xmlns="" xmlns:a16="http://schemas.microsoft.com/office/drawing/2014/main" id="{00000000-0008-0000-0400-00007F010000}"/>
            </a:ext>
          </a:extLst>
        </xdr:cNvPr>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142875</xdr:rowOff>
    </xdr:from>
    <xdr:to>
      <xdr:col>7</xdr:col>
      <xdr:colOff>66675</xdr:colOff>
      <xdr:row>74</xdr:row>
      <xdr:rowOff>73025</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4775200" y="1265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51452</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56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5715</xdr:rowOff>
    </xdr:from>
    <xdr:to>
      <xdr:col>5</xdr:col>
      <xdr:colOff>600075</xdr:colOff>
      <xdr:row>74</xdr:row>
      <xdr:rowOff>107315</xdr:rowOff>
    </xdr:to>
    <xdr:sp macro="" textlink="">
      <xdr:nvSpPr>
        <xdr:cNvPr id="392" name="円/楕円 391">
          <a:extLst>
            <a:ext uri="{FF2B5EF4-FFF2-40B4-BE49-F238E27FC236}">
              <a16:creationId xmlns="" xmlns:a16="http://schemas.microsoft.com/office/drawing/2014/main" id="{00000000-0008-0000-0400-000088010000}"/>
            </a:ext>
          </a:extLst>
        </xdr:cNvPr>
        <xdr:cNvSpPr/>
      </xdr:nvSpPr>
      <xdr:spPr>
        <a:xfrm>
          <a:off x="3937000" y="126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117492</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46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45720</xdr:rowOff>
    </xdr:from>
    <xdr:to>
      <xdr:col>4</xdr:col>
      <xdr:colOff>396875</xdr:colOff>
      <xdr:row>74</xdr:row>
      <xdr:rowOff>147320</xdr:rowOff>
    </xdr:to>
    <xdr:sp macro="" textlink="">
      <xdr:nvSpPr>
        <xdr:cNvPr id="394" name="円/楕円 393">
          <a:extLst>
            <a:ext uri="{FF2B5EF4-FFF2-40B4-BE49-F238E27FC236}">
              <a16:creationId xmlns="" xmlns:a16="http://schemas.microsoft.com/office/drawing/2014/main" id="{00000000-0008-0000-0400-00008A010000}"/>
            </a:ext>
          </a:extLst>
        </xdr:cNvPr>
        <xdr:cNvSpPr/>
      </xdr:nvSpPr>
      <xdr:spPr>
        <a:xfrm>
          <a:off x="3048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157497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70485</xdr:rowOff>
    </xdr:from>
    <xdr:to>
      <xdr:col>3</xdr:col>
      <xdr:colOff>193675</xdr:colOff>
      <xdr:row>75</xdr:row>
      <xdr:rowOff>635</xdr:rowOff>
    </xdr:to>
    <xdr:sp macro="" textlink="">
      <xdr:nvSpPr>
        <xdr:cNvPr id="396" name="円/楕円 395">
          <a:extLst>
            <a:ext uri="{FF2B5EF4-FFF2-40B4-BE49-F238E27FC236}">
              <a16:creationId xmlns="" xmlns:a16="http://schemas.microsoft.com/office/drawing/2014/main" id="{00000000-0008-0000-0400-00008C010000}"/>
            </a:ext>
          </a:extLst>
        </xdr:cNvPr>
        <xdr:cNvSpPr/>
      </xdr:nvSpPr>
      <xdr:spPr>
        <a:xfrm>
          <a:off x="2159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10812</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74295</xdr:rowOff>
    </xdr:from>
    <xdr:to>
      <xdr:col>1</xdr:col>
      <xdr:colOff>676275</xdr:colOff>
      <xdr:row>75</xdr:row>
      <xdr:rowOff>4445</xdr:rowOff>
    </xdr:to>
    <xdr:sp macro="" textlink="">
      <xdr:nvSpPr>
        <xdr:cNvPr id="398" name="円/楕円 397">
          <a:extLst>
            <a:ext uri="{FF2B5EF4-FFF2-40B4-BE49-F238E27FC236}">
              <a16:creationId xmlns="" xmlns:a16="http://schemas.microsoft.com/office/drawing/2014/main" id="{00000000-0008-0000-0400-00008E010000}"/>
            </a:ext>
          </a:extLst>
        </xdr:cNvPr>
        <xdr:cNvSpPr/>
      </xdr:nvSpPr>
      <xdr:spPr>
        <a:xfrm>
          <a:off x="1270000" y="127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14622</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2530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経常収支に占める公債費以外の割合が、８１．４％と、全国・県内・類似団体平均のいずれと比較しても大きく上回っている。</a:t>
          </a:r>
          <a:endParaRPr kumimoji="1" lang="en-US" altLang="ja-JP" sz="1300">
            <a:latin typeface="ＭＳ Ｐゴシック"/>
          </a:endParaRPr>
        </a:p>
        <a:p>
          <a:r>
            <a:rPr kumimoji="1" lang="ja-JP" altLang="en-US" sz="1300">
              <a:latin typeface="ＭＳ Ｐゴシック"/>
            </a:rPr>
            <a:t>　要因としては、扶助費、物件費、繰出金の割合が多いこと（詳細については各性質の分析のとおり）、また、公債費の割合が年々減少しているため、相対的に他の性質の割合が増加していることが考えられる。</a:t>
          </a: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119380</xdr:rowOff>
    </xdr:from>
    <xdr:to>
      <xdr:col>24</xdr:col>
      <xdr:colOff>31750</xdr:colOff>
      <xdr:row>79</xdr:row>
      <xdr:rowOff>161289</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3492480"/>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 xmlns:a16="http://schemas.microsoft.com/office/drawing/2014/main" id="{00000000-0008-0000-0400-0000B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119380</xdr:rowOff>
    </xdr:from>
    <xdr:to>
      <xdr:col>22</xdr:col>
      <xdr:colOff>565150</xdr:colOff>
      <xdr:row>79</xdr:row>
      <xdr:rowOff>62230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4782800" y="13492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a:extLst>
            <a:ext uri="{FF2B5EF4-FFF2-40B4-BE49-F238E27FC236}">
              <a16:creationId xmlns="" xmlns:a16="http://schemas.microsoft.com/office/drawing/2014/main" id="{00000000-0008-0000-0400-0000B4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146050</xdr:rowOff>
    </xdr:from>
    <xdr:to>
      <xdr:col>21</xdr:col>
      <xdr:colOff>361950</xdr:colOff>
      <xdr:row>79</xdr:row>
      <xdr:rowOff>62230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893800" y="135191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a:extLst>
            <a:ext uri="{FF2B5EF4-FFF2-40B4-BE49-F238E27FC236}">
              <a16:creationId xmlns="" xmlns:a16="http://schemas.microsoft.com/office/drawing/2014/main" id="{00000000-0008-0000-0400-0000B7010000}"/>
            </a:ext>
          </a:extLst>
        </xdr:cNvPr>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104139</xdr:rowOff>
    </xdr:from>
    <xdr:to>
      <xdr:col>20</xdr:col>
      <xdr:colOff>158750</xdr:colOff>
      <xdr:row>78</xdr:row>
      <xdr:rowOff>146050</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a:off x="13004800" y="134772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a:extLst>
            <a:ext uri="{FF2B5EF4-FFF2-40B4-BE49-F238E27FC236}">
              <a16:creationId xmlns="" xmlns:a16="http://schemas.microsoft.com/office/drawing/2014/main" id="{00000000-0008-0000-0400-0000BA010000}"/>
            </a:ext>
          </a:extLst>
        </xdr:cNvPr>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a:extLst>
            <a:ext uri="{FF2B5EF4-FFF2-40B4-BE49-F238E27FC236}">
              <a16:creationId xmlns="" xmlns:a16="http://schemas.microsoft.com/office/drawing/2014/main" id="{00000000-0008-0000-0400-0000BC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82566</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68580</xdr:rowOff>
    </xdr:from>
    <xdr:to>
      <xdr:col>22</xdr:col>
      <xdr:colOff>615950</xdr:colOff>
      <xdr:row>78</xdr:row>
      <xdr:rowOff>170180</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5621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154957</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xdr:rowOff>
    </xdr:from>
    <xdr:to>
      <xdr:col>21</xdr:col>
      <xdr:colOff>412750</xdr:colOff>
      <xdr:row>79</xdr:row>
      <xdr:rowOff>113030</xdr:rowOff>
    </xdr:to>
    <xdr:sp macro="" textlink="">
      <xdr:nvSpPr>
        <xdr:cNvPr id="455" name="円/楕円 454">
          <a:extLst>
            <a:ext uri="{FF2B5EF4-FFF2-40B4-BE49-F238E27FC236}">
              <a16:creationId xmlns="" xmlns:a16="http://schemas.microsoft.com/office/drawing/2014/main" id="{00000000-0008-0000-0400-0000C7010000}"/>
            </a:ext>
          </a:extLst>
        </xdr:cNvPr>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97807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95250</xdr:rowOff>
    </xdr:from>
    <xdr:to>
      <xdr:col>20</xdr:col>
      <xdr:colOff>209550</xdr:colOff>
      <xdr:row>79</xdr:row>
      <xdr:rowOff>25400</xdr:rowOff>
    </xdr:to>
    <xdr:sp macro="" textlink="">
      <xdr:nvSpPr>
        <xdr:cNvPr id="457" name="円/楕円 456">
          <a:extLst>
            <a:ext uri="{FF2B5EF4-FFF2-40B4-BE49-F238E27FC236}">
              <a16:creationId xmlns="" xmlns:a16="http://schemas.microsoft.com/office/drawing/2014/main" id="{00000000-0008-0000-0400-0000C9010000}"/>
            </a:ext>
          </a:extLst>
        </xdr:cNvPr>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10177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53339</xdr:rowOff>
    </xdr:from>
    <xdr:to>
      <xdr:col>19</xdr:col>
      <xdr:colOff>6350</xdr:colOff>
      <xdr:row>78</xdr:row>
      <xdr:rowOff>154939</xdr:rowOff>
    </xdr:to>
    <xdr:sp macro="" textlink="">
      <xdr:nvSpPr>
        <xdr:cNvPr id="459" name="円/楕円 458">
          <a:extLst>
            <a:ext uri="{FF2B5EF4-FFF2-40B4-BE49-F238E27FC236}">
              <a16:creationId xmlns="" xmlns:a16="http://schemas.microsoft.com/office/drawing/2014/main" id="{00000000-0008-0000-0400-0000CB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139716</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佐賀県鹿島市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112535</xdr:rowOff>
    </xdr:from>
    <xdr:to>
      <xdr:col>4</xdr:col>
      <xdr:colOff>1117600</xdr:colOff>
      <xdr:row>18</xdr:row>
      <xdr:rowOff>141948</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flipV="1">
          <a:off x="5003800" y="3246260"/>
          <a:ext cx="647700" cy="29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 xmlns:a16="http://schemas.microsoft.com/office/drawing/2014/main" id="{00000000-0008-0000-0500-000034000000}"/>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141948</xdr:rowOff>
    </xdr:from>
    <xdr:to>
      <xdr:col>4</xdr:col>
      <xdr:colOff>469900</xdr:colOff>
      <xdr:row>18</xdr:row>
      <xdr:rowOff>162687</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3275673"/>
          <a:ext cx="698500" cy="20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162687</xdr:rowOff>
    </xdr:from>
    <xdr:to>
      <xdr:col>3</xdr:col>
      <xdr:colOff>904875</xdr:colOff>
      <xdr:row>19</xdr:row>
      <xdr:rowOff>9804</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flipV="1">
          <a:off x="3606800" y="3296412"/>
          <a:ext cx="698500" cy="18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a:extLst>
            <a:ext uri="{FF2B5EF4-FFF2-40B4-BE49-F238E27FC236}">
              <a16:creationId xmlns="" xmlns:a16="http://schemas.microsoft.com/office/drawing/2014/main" id="{00000000-0008-0000-0500-000039000000}"/>
            </a:ext>
          </a:extLst>
        </xdr:cNvPr>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143828</xdr:rowOff>
    </xdr:from>
    <xdr:to>
      <xdr:col>3</xdr:col>
      <xdr:colOff>206375</xdr:colOff>
      <xdr:row>19</xdr:row>
      <xdr:rowOff>9804</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a:off x="2908300" y="3277553"/>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a:extLst>
            <a:ext uri="{FF2B5EF4-FFF2-40B4-BE49-F238E27FC236}">
              <a16:creationId xmlns="" xmlns:a16="http://schemas.microsoft.com/office/drawing/2014/main" id="{00000000-0008-0000-0500-00003C000000}"/>
            </a:ext>
          </a:extLst>
        </xdr:cNvPr>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61735</xdr:rowOff>
    </xdr:from>
    <xdr:to>
      <xdr:col>5</xdr:col>
      <xdr:colOff>34925</xdr:colOff>
      <xdr:row>18</xdr:row>
      <xdr:rowOff>163335</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5600700" y="3195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33812</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316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84,389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91148</xdr:rowOff>
    </xdr:from>
    <xdr:to>
      <xdr:col>4</xdr:col>
      <xdr:colOff>520700</xdr:colOff>
      <xdr:row>19</xdr:row>
      <xdr:rowOff>21298</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4953000" y="3224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6075</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3311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82,073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111887</xdr:rowOff>
    </xdr:from>
    <xdr:to>
      <xdr:col>3</xdr:col>
      <xdr:colOff>955675</xdr:colOff>
      <xdr:row>19</xdr:row>
      <xdr:rowOff>42037</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254500" y="3245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26814</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3331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130454</xdr:rowOff>
    </xdr:from>
    <xdr:to>
      <xdr:col>3</xdr:col>
      <xdr:colOff>257175</xdr:colOff>
      <xdr:row>19</xdr:row>
      <xdr:rowOff>60604</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3556000" y="3264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45381</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335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78,978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93027</xdr:rowOff>
    </xdr:from>
    <xdr:to>
      <xdr:col>2</xdr:col>
      <xdr:colOff>692150</xdr:colOff>
      <xdr:row>19</xdr:row>
      <xdr:rowOff>23178</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2857500" y="322675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7955</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331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81,925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48057</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1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35633</xdr:rowOff>
    </xdr:from>
    <xdr:to>
      <xdr:col>4</xdr:col>
      <xdr:colOff>1117600</xdr:colOff>
      <xdr:row>38</xdr:row>
      <xdr:rowOff>37881</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503233"/>
          <a:ext cx="6477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 xmlns:a16="http://schemas.microsoft.com/office/drawing/2014/main" id="{00000000-0008-0000-0500-000072000000}"/>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30835</xdr:rowOff>
    </xdr:from>
    <xdr:to>
      <xdr:col>4</xdr:col>
      <xdr:colOff>469900</xdr:colOff>
      <xdr:row>38</xdr:row>
      <xdr:rowOff>35633</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7498435"/>
          <a:ext cx="698500" cy="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16956</xdr:rowOff>
    </xdr:from>
    <xdr:to>
      <xdr:col>3</xdr:col>
      <xdr:colOff>904875</xdr:colOff>
      <xdr:row>38</xdr:row>
      <xdr:rowOff>30835</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7484556"/>
          <a:ext cx="698500" cy="13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49343</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13915</xdr:rowOff>
    </xdr:from>
    <xdr:to>
      <xdr:col>3</xdr:col>
      <xdr:colOff>206375</xdr:colOff>
      <xdr:row>38</xdr:row>
      <xdr:rowOff>16956</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481515"/>
          <a:ext cx="698500" cy="3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a:extLst>
            <a:ext uri="{FF2B5EF4-FFF2-40B4-BE49-F238E27FC236}">
              <a16:creationId xmlns="" xmlns:a16="http://schemas.microsoft.com/office/drawing/2014/main" id="{00000000-0008-0000-0500-00007A000000}"/>
            </a:ext>
          </a:extLst>
        </xdr:cNvPr>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39916</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16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a:extLst>
            <a:ext uri="{FF2B5EF4-FFF2-40B4-BE49-F238E27FC236}">
              <a16:creationId xmlns="" xmlns:a16="http://schemas.microsoft.com/office/drawing/2014/main" id="{00000000-0008-0000-0500-00007C000000}"/>
            </a:ext>
          </a:extLst>
        </xdr:cNvPr>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32517</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329981</xdr:rowOff>
    </xdr:from>
    <xdr:to>
      <xdr:col>5</xdr:col>
      <xdr:colOff>34925</xdr:colOff>
      <xdr:row>38</xdr:row>
      <xdr:rowOff>88681</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5600700" y="7454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238558</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36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13,391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327733</xdr:rowOff>
    </xdr:from>
    <xdr:to>
      <xdr:col>4</xdr:col>
      <xdr:colOff>520700</xdr:colOff>
      <xdr:row>38</xdr:row>
      <xdr:rowOff>86433</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4953000" y="745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71210</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538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13,981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322935</xdr:rowOff>
    </xdr:from>
    <xdr:to>
      <xdr:col>3</xdr:col>
      <xdr:colOff>955675</xdr:colOff>
      <xdr:row>38</xdr:row>
      <xdr:rowOff>81635</xdr:rowOff>
    </xdr:to>
    <xdr:sp macro="" textlink="">
      <xdr:nvSpPr>
        <xdr:cNvPr id="135" name="円/楕円 134">
          <a:extLst>
            <a:ext uri="{FF2B5EF4-FFF2-40B4-BE49-F238E27FC236}">
              <a16:creationId xmlns="" xmlns:a16="http://schemas.microsoft.com/office/drawing/2014/main" id="{00000000-0008-0000-0500-000087000000}"/>
            </a:ext>
          </a:extLst>
        </xdr:cNvPr>
        <xdr:cNvSpPr/>
      </xdr:nvSpPr>
      <xdr:spPr bwMode="auto">
        <a:xfrm>
          <a:off x="4254500" y="7447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66412</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53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15,240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309056</xdr:rowOff>
    </xdr:from>
    <xdr:to>
      <xdr:col>3</xdr:col>
      <xdr:colOff>257175</xdr:colOff>
      <xdr:row>38</xdr:row>
      <xdr:rowOff>67756</xdr:rowOff>
    </xdr:to>
    <xdr:sp macro="" textlink="">
      <xdr:nvSpPr>
        <xdr:cNvPr id="137" name="円/楕円 136">
          <a:extLst>
            <a:ext uri="{FF2B5EF4-FFF2-40B4-BE49-F238E27FC236}">
              <a16:creationId xmlns="" xmlns:a16="http://schemas.microsoft.com/office/drawing/2014/main" id="{00000000-0008-0000-0500-000089000000}"/>
            </a:ext>
          </a:extLst>
        </xdr:cNvPr>
        <xdr:cNvSpPr/>
      </xdr:nvSpPr>
      <xdr:spPr bwMode="auto">
        <a:xfrm>
          <a:off x="3556000" y="7433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52533</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52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18,883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306015</xdr:rowOff>
    </xdr:from>
    <xdr:to>
      <xdr:col>2</xdr:col>
      <xdr:colOff>692150</xdr:colOff>
      <xdr:row>38</xdr:row>
      <xdr:rowOff>64715</xdr:rowOff>
    </xdr:to>
    <xdr:sp macro="" textlink="">
      <xdr:nvSpPr>
        <xdr:cNvPr id="139" name="円/楕円 138">
          <a:extLst>
            <a:ext uri="{FF2B5EF4-FFF2-40B4-BE49-F238E27FC236}">
              <a16:creationId xmlns="" xmlns:a16="http://schemas.microsoft.com/office/drawing/2014/main" id="{00000000-0008-0000-0500-00008B000000}"/>
            </a:ext>
          </a:extLst>
        </xdr:cNvPr>
        <xdr:cNvSpPr/>
      </xdr:nvSpPr>
      <xdr:spPr bwMode="auto">
        <a:xfrm>
          <a:off x="2857500" y="7430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49492</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51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佐賀県鹿島市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30,205
30,079
112.12
15,508,776
15,196,714
305,460
7,139,988
10,487,047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68,351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90818</xdr:rowOff>
    </xdr:from>
    <xdr:to>
      <xdr:col>6</xdr:col>
      <xdr:colOff>511175</xdr:colOff>
      <xdr:row>36</xdr:row>
      <xdr:rowOff>110477</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flipV="1">
          <a:off x="3797300" y="626301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62979</xdr:rowOff>
    </xdr:from>
    <xdr:to>
      <xdr:col>5</xdr:col>
      <xdr:colOff>358775</xdr:colOff>
      <xdr:row>36</xdr:row>
      <xdr:rowOff>110477</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a:off x="2908300" y="6235179"/>
          <a:ext cx="889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62979</xdr:rowOff>
    </xdr:from>
    <xdr:to>
      <xdr:col>4</xdr:col>
      <xdr:colOff>155575</xdr:colOff>
      <xdr:row>36</xdr:row>
      <xdr:rowOff>66980</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62351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66980</xdr:rowOff>
    </xdr:from>
    <xdr:to>
      <xdr:col>2</xdr:col>
      <xdr:colOff>638175</xdr:colOff>
      <xdr:row>36</xdr:row>
      <xdr:rowOff>102857</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6239180"/>
          <a:ext cx="889000" cy="3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40018</xdr:rowOff>
    </xdr:from>
    <xdr:to>
      <xdr:col>6</xdr:col>
      <xdr:colOff>561975</xdr:colOff>
      <xdr:row>36</xdr:row>
      <xdr:rowOff>141618</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621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18445</xdr:rowOff>
    </xdr:from>
    <xdr:ext cx="534377"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66,849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59677</xdr:rowOff>
    </xdr:from>
    <xdr:to>
      <xdr:col>5</xdr:col>
      <xdr:colOff>409575</xdr:colOff>
      <xdr:row>36</xdr:row>
      <xdr:rowOff>161277</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62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152404</xdr:rowOff>
    </xdr:from>
    <xdr:ext cx="534377"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530111" y="63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12179</xdr:rowOff>
    </xdr:from>
    <xdr:to>
      <xdr:col>4</xdr:col>
      <xdr:colOff>206375</xdr:colOff>
      <xdr:row>36</xdr:row>
      <xdr:rowOff>113779</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618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104906</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41111" y="62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16180</xdr:rowOff>
    </xdr:from>
    <xdr:to>
      <xdr:col>3</xdr:col>
      <xdr:colOff>3175</xdr:colOff>
      <xdr:row>36</xdr:row>
      <xdr:rowOff>117780</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61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108907</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52111" y="62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68,726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52057</xdr:rowOff>
    </xdr:from>
    <xdr:to>
      <xdr:col>1</xdr:col>
      <xdr:colOff>485775</xdr:colOff>
      <xdr:row>36</xdr:row>
      <xdr:rowOff>153657</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62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144784</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63111" y="631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107899</xdr:rowOff>
    </xdr:from>
    <xdr:to>
      <xdr:col>6</xdr:col>
      <xdr:colOff>511175</xdr:colOff>
      <xdr:row>57</xdr:row>
      <xdr:rowOff>159893</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880549"/>
          <a:ext cx="838200" cy="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 xmlns:a16="http://schemas.microsoft.com/office/drawing/2014/main" id="{00000000-0008-0000-0600-000079000000}"/>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159893</xdr:rowOff>
    </xdr:from>
    <xdr:to>
      <xdr:col>5</xdr:col>
      <xdr:colOff>358775</xdr:colOff>
      <xdr:row>58</xdr:row>
      <xdr:rowOff>17932</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flipV="1">
          <a:off x="2908300" y="9932543"/>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17932</xdr:rowOff>
    </xdr:from>
    <xdr:to>
      <xdr:col>4</xdr:col>
      <xdr:colOff>155575</xdr:colOff>
      <xdr:row>58</xdr:row>
      <xdr:rowOff>75311</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flipV="1">
          <a:off x="2019300" y="9962032"/>
          <a:ext cx="889000" cy="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55511</xdr:rowOff>
    </xdr:from>
    <xdr:to>
      <xdr:col>2</xdr:col>
      <xdr:colOff>638175</xdr:colOff>
      <xdr:row>58</xdr:row>
      <xdr:rowOff>75311</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a:off x="1130300" y="9999611"/>
          <a:ext cx="889000" cy="1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57099</xdr:rowOff>
    </xdr:from>
    <xdr:to>
      <xdr:col>6</xdr:col>
      <xdr:colOff>561975</xdr:colOff>
      <xdr:row>57</xdr:row>
      <xdr:rowOff>158699</xdr:rowOff>
    </xdr:to>
    <xdr:sp macro="" textlink="">
      <xdr:nvSpPr>
        <xdr:cNvPr id="138" name="円/楕円 137">
          <a:extLst>
            <a:ext uri="{FF2B5EF4-FFF2-40B4-BE49-F238E27FC236}">
              <a16:creationId xmlns="" xmlns:a16="http://schemas.microsoft.com/office/drawing/2014/main" id="{00000000-0008-0000-0600-00008A000000}"/>
            </a:ext>
          </a:extLst>
        </xdr:cNvPr>
        <xdr:cNvSpPr/>
      </xdr:nvSpPr>
      <xdr:spPr>
        <a:xfrm>
          <a:off x="4584700" y="98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35526</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8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109093</xdr:rowOff>
    </xdr:from>
    <xdr:to>
      <xdr:col>5</xdr:col>
      <xdr:colOff>409575</xdr:colOff>
      <xdr:row>58</xdr:row>
      <xdr:rowOff>39243</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3746500" y="98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30370</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97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138582</xdr:rowOff>
    </xdr:from>
    <xdr:to>
      <xdr:col>4</xdr:col>
      <xdr:colOff>206375</xdr:colOff>
      <xdr:row>58</xdr:row>
      <xdr:rowOff>68732</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2857500" y="99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59859</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100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24511</xdr:rowOff>
    </xdr:from>
    <xdr:to>
      <xdr:col>3</xdr:col>
      <xdr:colOff>3175</xdr:colOff>
      <xdr:row>58</xdr:row>
      <xdr:rowOff>126111</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1968500" y="99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117238</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1006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41,070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4711</xdr:rowOff>
    </xdr:from>
    <xdr:to>
      <xdr:col>1</xdr:col>
      <xdr:colOff>485775</xdr:colOff>
      <xdr:row>58</xdr:row>
      <xdr:rowOff>106311</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079500" y="99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97438</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100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58579</xdr:rowOff>
    </xdr:from>
    <xdr:to>
      <xdr:col>6</xdr:col>
      <xdr:colOff>511175</xdr:colOff>
      <xdr:row>79</xdr:row>
      <xdr:rowOff>61878</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flipV="1">
          <a:off x="3797300" y="13603129"/>
          <a:ext cx="838200" cy="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 xmlns:a16="http://schemas.microsoft.com/office/drawing/2014/main" id="{00000000-0008-0000-0600-0000B4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60179</xdr:rowOff>
    </xdr:from>
    <xdr:to>
      <xdr:col>5</xdr:col>
      <xdr:colOff>358775</xdr:colOff>
      <xdr:row>79</xdr:row>
      <xdr:rowOff>61878</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a:off x="2908300" y="13604729"/>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a:extLst>
            <a:ext uri="{FF2B5EF4-FFF2-40B4-BE49-F238E27FC236}">
              <a16:creationId xmlns="" xmlns:a16="http://schemas.microsoft.com/office/drawing/2014/main" id="{00000000-0008-0000-0600-0000B6000000}"/>
            </a:ext>
          </a:extLst>
        </xdr:cNvPr>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60179</xdr:rowOff>
    </xdr:from>
    <xdr:to>
      <xdr:col>4</xdr:col>
      <xdr:colOff>155575</xdr:colOff>
      <xdr:row>79</xdr:row>
      <xdr:rowOff>60604</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flipV="1">
          <a:off x="2019300" y="13604729"/>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a:extLst>
            <a:ext uri="{FF2B5EF4-FFF2-40B4-BE49-F238E27FC236}">
              <a16:creationId xmlns="" xmlns:a16="http://schemas.microsoft.com/office/drawing/2014/main" id="{00000000-0008-0000-0600-0000B9000000}"/>
            </a:ext>
          </a:extLst>
        </xdr:cNvPr>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115488</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59299</xdr:rowOff>
    </xdr:from>
    <xdr:to>
      <xdr:col>2</xdr:col>
      <xdr:colOff>638175</xdr:colOff>
      <xdr:row>79</xdr:row>
      <xdr:rowOff>60604</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a:off x="1130300" y="13603849"/>
          <a:ext cx="889000" cy="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a:extLst>
            <a:ext uri="{FF2B5EF4-FFF2-40B4-BE49-F238E27FC236}">
              <a16:creationId xmlns="" xmlns:a16="http://schemas.microsoft.com/office/drawing/2014/main" id="{00000000-0008-0000-0600-0000BC000000}"/>
            </a:ext>
          </a:extLst>
        </xdr:cNvPr>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140668</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a:extLst>
            <a:ext uri="{FF2B5EF4-FFF2-40B4-BE49-F238E27FC236}">
              <a16:creationId xmlns="" xmlns:a16="http://schemas.microsoft.com/office/drawing/2014/main" id="{00000000-0008-0000-0600-0000BE000000}"/>
            </a:ext>
          </a:extLst>
        </xdr:cNvPr>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138054</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7779</xdr:rowOff>
    </xdr:from>
    <xdr:to>
      <xdr:col>6</xdr:col>
      <xdr:colOff>561975</xdr:colOff>
      <xdr:row>79</xdr:row>
      <xdr:rowOff>109379</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4584700" y="135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94156</xdr:rowOff>
    </xdr:from>
    <xdr:ext cx="469744"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46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1,234</a:t>
          </a:r>
          <a:endParaRPr kumimoji="1" lang="ja-JP" altLang="en-US" sz="1000" b="1">
            <a:solidFill>
              <a:srgbClr val="FF0000"/>
            </a:solidFill>
            <a:latin typeface="ＭＳ Ｐゴシック"/>
          </a:endParaRPr>
        </a:p>
      </xdr:txBody>
    </xdr:sp>
    <xdr:clientData/>
  </xdr:oneCellAnchor>
  <xdr:twoCellAnchor>
    <xdr:from>
      <xdr:col>5</xdr:col>
      <xdr:colOff>307975</xdr:colOff>
      <xdr:row>79</xdr:row>
      <xdr:rowOff>11078</xdr:rowOff>
    </xdr:from>
    <xdr:to>
      <xdr:col>5</xdr:col>
      <xdr:colOff>409575</xdr:colOff>
      <xdr:row>79</xdr:row>
      <xdr:rowOff>112678</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3746500" y="1355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103805</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7" y="136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9379</xdr:rowOff>
    </xdr:from>
    <xdr:to>
      <xdr:col>4</xdr:col>
      <xdr:colOff>206375</xdr:colOff>
      <xdr:row>79</xdr:row>
      <xdr:rowOff>110979</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2857500" y="1355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102106</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7" y="1364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9804</xdr:rowOff>
    </xdr:from>
    <xdr:to>
      <xdr:col>3</xdr:col>
      <xdr:colOff>3175</xdr:colOff>
      <xdr:row>79</xdr:row>
      <xdr:rowOff>111404</xdr:rowOff>
    </xdr:to>
    <xdr:sp macro="" textlink="">
      <xdr:nvSpPr>
        <xdr:cNvPr id="203" name="円/楕円 202">
          <a:extLst>
            <a:ext uri="{FF2B5EF4-FFF2-40B4-BE49-F238E27FC236}">
              <a16:creationId xmlns="" xmlns:a16="http://schemas.microsoft.com/office/drawing/2014/main" id="{00000000-0008-0000-0600-0000CB000000}"/>
            </a:ext>
          </a:extLst>
        </xdr:cNvPr>
        <xdr:cNvSpPr/>
      </xdr:nvSpPr>
      <xdr:spPr>
        <a:xfrm>
          <a:off x="1968500" y="135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102531</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7" y="1364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8499</xdr:rowOff>
    </xdr:from>
    <xdr:to>
      <xdr:col>1</xdr:col>
      <xdr:colOff>485775</xdr:colOff>
      <xdr:row>79</xdr:row>
      <xdr:rowOff>110099</xdr:rowOff>
    </xdr:to>
    <xdr:sp macro="" textlink="">
      <xdr:nvSpPr>
        <xdr:cNvPr id="205" name="円/楕円 204">
          <a:extLst>
            <a:ext uri="{FF2B5EF4-FFF2-40B4-BE49-F238E27FC236}">
              <a16:creationId xmlns="" xmlns:a16="http://schemas.microsoft.com/office/drawing/2014/main" id="{00000000-0008-0000-0600-0000CD000000}"/>
            </a:ext>
          </a:extLst>
        </xdr:cNvPr>
        <xdr:cNvSpPr/>
      </xdr:nvSpPr>
      <xdr:spPr>
        <a:xfrm>
          <a:off x="1079500" y="13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101226</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895427" y="136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152615</xdr:rowOff>
    </xdr:from>
    <xdr:to>
      <xdr:col>6</xdr:col>
      <xdr:colOff>511175</xdr:colOff>
      <xdr:row>95</xdr:row>
      <xdr:rowOff>71005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6268915"/>
          <a:ext cx="838200" cy="8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71005</xdr:rowOff>
    </xdr:from>
    <xdr:to>
      <xdr:col>5</xdr:col>
      <xdr:colOff>358775</xdr:colOff>
      <xdr:row>95</xdr:row>
      <xdr:rowOff>154584</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6358755"/>
          <a:ext cx="889000" cy="8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a:extLst>
            <a:ext uri="{FF2B5EF4-FFF2-40B4-BE49-F238E27FC236}">
              <a16:creationId xmlns="" xmlns:a16="http://schemas.microsoft.com/office/drawing/2014/main" id="{00000000-0008-0000-0600-0000F0000000}"/>
            </a:ext>
          </a:extLst>
        </xdr:cNvPr>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154584</xdr:rowOff>
    </xdr:from>
    <xdr:to>
      <xdr:col>4</xdr:col>
      <xdr:colOff>155575</xdr:colOff>
      <xdr:row>96</xdr:row>
      <xdr:rowOff>58179</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019300" y="16442334"/>
          <a:ext cx="889000" cy="7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a:extLst>
            <a:ext uri="{FF2B5EF4-FFF2-40B4-BE49-F238E27FC236}">
              <a16:creationId xmlns="" xmlns:a16="http://schemas.microsoft.com/office/drawing/2014/main" id="{00000000-0008-0000-0600-0000F3000000}"/>
            </a:ext>
          </a:extLst>
        </xdr:cNvPr>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58179</xdr:rowOff>
    </xdr:from>
    <xdr:to>
      <xdr:col>2</xdr:col>
      <xdr:colOff>638175</xdr:colOff>
      <xdr:row>96</xdr:row>
      <xdr:rowOff>106984</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flipV="1">
          <a:off x="1130300" y="16517379"/>
          <a:ext cx="889000" cy="4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a:extLst>
            <a:ext uri="{FF2B5EF4-FFF2-40B4-BE49-F238E27FC236}">
              <a16:creationId xmlns="" xmlns:a16="http://schemas.microsoft.com/office/drawing/2014/main" id="{00000000-0008-0000-0600-0000F8000000}"/>
            </a:ext>
          </a:extLst>
        </xdr:cNvPr>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101815</xdr:rowOff>
    </xdr:from>
    <xdr:to>
      <xdr:col>6</xdr:col>
      <xdr:colOff>561975</xdr:colOff>
      <xdr:row>95</xdr:row>
      <xdr:rowOff>31965</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4584700" y="162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124692</xdr:rowOff>
    </xdr:from>
    <xdr:ext cx="599010"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06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118,983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20205</xdr:rowOff>
    </xdr:from>
    <xdr:to>
      <xdr:col>5</xdr:col>
      <xdr:colOff>409575</xdr:colOff>
      <xdr:row>95</xdr:row>
      <xdr:rowOff>121805</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3746500" y="163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138332</xdr:rowOff>
    </xdr:from>
    <xdr:ext cx="599010"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497794" y="160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103784</xdr:rowOff>
    </xdr:from>
    <xdr:to>
      <xdr:col>4</xdr:col>
      <xdr:colOff>206375</xdr:colOff>
      <xdr:row>96</xdr:row>
      <xdr:rowOff>33934</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2857500" y="1639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50461</xdr:rowOff>
    </xdr:from>
    <xdr:ext cx="599010"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08794" y="1616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105,328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7379</xdr:rowOff>
    </xdr:from>
    <xdr:to>
      <xdr:col>3</xdr:col>
      <xdr:colOff>3175</xdr:colOff>
      <xdr:row>96</xdr:row>
      <xdr:rowOff>108979</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1968500" y="164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125506</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52111" y="162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99,419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56184</xdr:rowOff>
    </xdr:from>
    <xdr:to>
      <xdr:col>1</xdr:col>
      <xdr:colOff>485775</xdr:colOff>
      <xdr:row>96</xdr:row>
      <xdr:rowOff>157784</xdr:rowOff>
    </xdr:to>
    <xdr:sp macro="" textlink="">
      <xdr:nvSpPr>
        <xdr:cNvPr id="263" name="円/楕円 262">
          <a:extLst>
            <a:ext uri="{FF2B5EF4-FFF2-40B4-BE49-F238E27FC236}">
              <a16:creationId xmlns="" xmlns:a16="http://schemas.microsoft.com/office/drawing/2014/main" id="{00000000-0008-0000-0600-000007010000}"/>
            </a:ext>
          </a:extLst>
        </xdr:cNvPr>
        <xdr:cNvSpPr/>
      </xdr:nvSpPr>
      <xdr:spPr>
        <a:xfrm>
          <a:off x="1079500" y="1651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2861</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629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 xmlns:a16="http://schemas.microsoft.com/office/drawing/2014/main" id="{00000000-0008-0000-0600-000025010000}"/>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 xmlns:a16="http://schemas.microsoft.com/office/drawing/2014/main" id="{00000000-0008-0000-0600-000027010000}"/>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17475</xdr:rowOff>
    </xdr:from>
    <xdr:to>
      <xdr:col>15</xdr:col>
      <xdr:colOff>180975</xdr:colOff>
      <xdr:row>37</xdr:row>
      <xdr:rowOff>74644</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9639300" y="6361125"/>
          <a:ext cx="838200" cy="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a:extLst>
            <a:ext uri="{FF2B5EF4-FFF2-40B4-BE49-F238E27FC236}">
              <a16:creationId xmlns="" xmlns:a16="http://schemas.microsoft.com/office/drawing/2014/main" id="{00000000-0008-0000-0600-00002A010000}"/>
            </a:ext>
          </a:extLst>
        </xdr:cNvPr>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 xmlns:a16="http://schemas.microsoft.com/office/drawing/2014/main" id="{00000000-0008-0000-0600-00002B010000}"/>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17475</xdr:rowOff>
    </xdr:from>
    <xdr:to>
      <xdr:col>14</xdr:col>
      <xdr:colOff>28575</xdr:colOff>
      <xdr:row>37</xdr:row>
      <xdr:rowOff>70110</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flipV="1">
          <a:off x="8750300" y="6361125"/>
          <a:ext cx="889000" cy="5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70110</xdr:rowOff>
    </xdr:from>
    <xdr:to>
      <xdr:col>12</xdr:col>
      <xdr:colOff>511175</xdr:colOff>
      <xdr:row>37</xdr:row>
      <xdr:rowOff>105867</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flipV="1">
          <a:off x="7861300" y="6413760"/>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a:extLst>
            <a:ext uri="{FF2B5EF4-FFF2-40B4-BE49-F238E27FC236}">
              <a16:creationId xmlns="" xmlns:a16="http://schemas.microsoft.com/office/drawing/2014/main" id="{00000000-0008-0000-0600-000030010000}"/>
            </a:ext>
          </a:extLst>
        </xdr:cNvPr>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151925</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483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105867</xdr:rowOff>
    </xdr:from>
    <xdr:to>
      <xdr:col>11</xdr:col>
      <xdr:colOff>307975</xdr:colOff>
      <xdr:row>37</xdr:row>
      <xdr:rowOff>111763</xdr:rowOff>
    </xdr:to>
    <xdr:cxnSp macro="">
      <xdr:nvCxnSpPr>
        <xdr:cNvPr id="306" name="直線コネクタ 305">
          <a:extLst>
            <a:ext uri="{FF2B5EF4-FFF2-40B4-BE49-F238E27FC236}">
              <a16:creationId xmlns="" xmlns:a16="http://schemas.microsoft.com/office/drawing/2014/main" id="{00000000-0008-0000-0600-000032010000}"/>
            </a:ext>
          </a:extLst>
        </xdr:cNvPr>
        <xdr:cNvCxnSpPr/>
      </xdr:nvCxnSpPr>
      <xdr:spPr>
        <a:xfrm flipV="1">
          <a:off x="6972300" y="6449517"/>
          <a:ext cx="8890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a:extLst>
            <a:ext uri="{FF2B5EF4-FFF2-40B4-BE49-F238E27FC236}">
              <a16:creationId xmlns="" xmlns:a16="http://schemas.microsoft.com/office/drawing/2014/main" id="{00000000-0008-0000-0600-000033010000}"/>
            </a:ext>
          </a:extLst>
        </xdr:cNvPr>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4306</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594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a:extLst>
            <a:ext uri="{FF2B5EF4-FFF2-40B4-BE49-F238E27FC236}">
              <a16:creationId xmlns="" xmlns:a16="http://schemas.microsoft.com/office/drawing/2014/main" id="{00000000-0008-0000-0600-000035010000}"/>
            </a:ext>
          </a:extLst>
        </xdr:cNvPr>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11374</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05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23844</xdr:rowOff>
    </xdr:from>
    <xdr:to>
      <xdr:col>15</xdr:col>
      <xdr:colOff>231775</xdr:colOff>
      <xdr:row>37</xdr:row>
      <xdr:rowOff>125444</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10426700" y="63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2271</xdr:rowOff>
    </xdr:from>
    <xdr:ext cx="534377" cy="259045"/>
    <xdr:sp macro="" textlink="">
      <xdr:nvSpPr>
        <xdr:cNvPr id="317" name="補助費等該当値テキスト">
          <a:extLst>
            <a:ext uri="{FF2B5EF4-FFF2-40B4-BE49-F238E27FC236}">
              <a16:creationId xmlns="" xmlns:a16="http://schemas.microsoft.com/office/drawing/2014/main" id="{00000000-0008-0000-0600-00003D010000}"/>
            </a:ext>
          </a:extLst>
        </xdr:cNvPr>
        <xdr:cNvSpPr txBox="1"/>
      </xdr:nvSpPr>
      <xdr:spPr>
        <a:xfrm>
          <a:off x="10528300" y="634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42,830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138125</xdr:rowOff>
    </xdr:from>
    <xdr:to>
      <xdr:col>14</xdr:col>
      <xdr:colOff>79375</xdr:colOff>
      <xdr:row>37</xdr:row>
      <xdr:rowOff>68275</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9588500" y="631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59402</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9372111" y="640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19310</xdr:rowOff>
    </xdr:from>
    <xdr:to>
      <xdr:col>12</xdr:col>
      <xdr:colOff>561975</xdr:colOff>
      <xdr:row>37</xdr:row>
      <xdr:rowOff>120910</xdr:rowOff>
    </xdr:to>
    <xdr:sp macro="" textlink="">
      <xdr:nvSpPr>
        <xdr:cNvPr id="320" name="円/楕円 319">
          <a:extLst>
            <a:ext uri="{FF2B5EF4-FFF2-40B4-BE49-F238E27FC236}">
              <a16:creationId xmlns="" xmlns:a16="http://schemas.microsoft.com/office/drawing/2014/main" id="{00000000-0008-0000-0600-000040010000}"/>
            </a:ext>
          </a:extLst>
        </xdr:cNvPr>
        <xdr:cNvSpPr/>
      </xdr:nvSpPr>
      <xdr:spPr>
        <a:xfrm>
          <a:off x="8699500" y="636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112037</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8483111" y="645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43,306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55067</xdr:rowOff>
    </xdr:from>
    <xdr:to>
      <xdr:col>11</xdr:col>
      <xdr:colOff>358775</xdr:colOff>
      <xdr:row>37</xdr:row>
      <xdr:rowOff>156667</xdr:rowOff>
    </xdr:to>
    <xdr:sp macro="" textlink="">
      <xdr:nvSpPr>
        <xdr:cNvPr id="322" name="円/楕円 321">
          <a:extLst>
            <a:ext uri="{FF2B5EF4-FFF2-40B4-BE49-F238E27FC236}">
              <a16:creationId xmlns="" xmlns:a16="http://schemas.microsoft.com/office/drawing/2014/main" id="{00000000-0008-0000-0600-000042010000}"/>
            </a:ext>
          </a:extLst>
        </xdr:cNvPr>
        <xdr:cNvSpPr/>
      </xdr:nvSpPr>
      <xdr:spPr>
        <a:xfrm>
          <a:off x="7810500" y="639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147794</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7594111" y="649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60963</xdr:rowOff>
    </xdr:from>
    <xdr:to>
      <xdr:col>10</xdr:col>
      <xdr:colOff>155575</xdr:colOff>
      <xdr:row>37</xdr:row>
      <xdr:rowOff>162564</xdr:rowOff>
    </xdr:to>
    <xdr:sp macro="" textlink="">
      <xdr:nvSpPr>
        <xdr:cNvPr id="324" name="円/楕円 323">
          <a:extLst>
            <a:ext uri="{FF2B5EF4-FFF2-40B4-BE49-F238E27FC236}">
              <a16:creationId xmlns="" xmlns:a16="http://schemas.microsoft.com/office/drawing/2014/main" id="{00000000-0008-0000-0600-000044010000}"/>
            </a:ext>
          </a:extLst>
        </xdr:cNvPr>
        <xdr:cNvSpPr/>
      </xdr:nvSpPr>
      <xdr:spPr>
        <a:xfrm>
          <a:off x="6921500" y="6404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153690</xdr:rowOff>
    </xdr:from>
    <xdr:ext cx="534377"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705111" y="64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 xmlns:a16="http://schemas.microsoft.com/office/drawing/2014/main" id="{00000000-0008-0000-0600-00005C010000}"/>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 xmlns:a16="http://schemas.microsoft.com/office/drawing/2014/main" id="{00000000-0008-0000-0600-00005E010000}"/>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139206</xdr:rowOff>
    </xdr:from>
    <xdr:to>
      <xdr:col>15</xdr:col>
      <xdr:colOff>180975</xdr:colOff>
      <xdr:row>57</xdr:row>
      <xdr:rowOff>3162</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flipV="1">
          <a:off x="9639300" y="9568956"/>
          <a:ext cx="838200" cy="20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3" name="普通建設事業費平均値テキスト">
          <a:extLst>
            <a:ext uri="{FF2B5EF4-FFF2-40B4-BE49-F238E27FC236}">
              <a16:creationId xmlns="" xmlns:a16="http://schemas.microsoft.com/office/drawing/2014/main" id="{00000000-0008-0000-0600-000061010000}"/>
            </a:ext>
          </a:extLst>
        </xdr:cNvPr>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15616</xdr:rowOff>
    </xdr:from>
    <xdr:to>
      <xdr:col>14</xdr:col>
      <xdr:colOff>28575</xdr:colOff>
      <xdr:row>57</xdr:row>
      <xdr:rowOff>3162</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a:off x="8750300" y="9616816"/>
          <a:ext cx="889000" cy="15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a:extLst>
            <a:ext uri="{FF2B5EF4-FFF2-40B4-BE49-F238E27FC236}">
              <a16:creationId xmlns="" xmlns:a16="http://schemas.microsoft.com/office/drawing/2014/main" id="{00000000-0008-0000-0600-000064010000}"/>
            </a:ext>
          </a:extLst>
        </xdr:cNvPr>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15616</xdr:rowOff>
    </xdr:from>
    <xdr:to>
      <xdr:col>12</xdr:col>
      <xdr:colOff>511175</xdr:colOff>
      <xdr:row>57</xdr:row>
      <xdr:rowOff>54085</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flipV="1">
          <a:off x="7861300" y="9616816"/>
          <a:ext cx="889000" cy="20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a:extLst>
            <a:ext uri="{FF2B5EF4-FFF2-40B4-BE49-F238E27FC236}">
              <a16:creationId xmlns="" xmlns:a16="http://schemas.microsoft.com/office/drawing/2014/main" id="{00000000-0008-0000-0600-000067010000}"/>
            </a:ext>
          </a:extLst>
        </xdr:cNvPr>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52841</xdr:rowOff>
    </xdr:from>
    <xdr:to>
      <xdr:col>11</xdr:col>
      <xdr:colOff>307975</xdr:colOff>
      <xdr:row>57</xdr:row>
      <xdr:rowOff>54085</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6972300" y="9825491"/>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a:extLst>
            <a:ext uri="{FF2B5EF4-FFF2-40B4-BE49-F238E27FC236}">
              <a16:creationId xmlns="" xmlns:a16="http://schemas.microsoft.com/office/drawing/2014/main" id="{00000000-0008-0000-0600-00006C010000}"/>
            </a:ext>
          </a:extLst>
        </xdr:cNvPr>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88406</xdr:rowOff>
    </xdr:from>
    <xdr:to>
      <xdr:col>15</xdr:col>
      <xdr:colOff>231775</xdr:colOff>
      <xdr:row>56</xdr:row>
      <xdr:rowOff>18556</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10426700" y="95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111283</xdr:rowOff>
    </xdr:from>
    <xdr:ext cx="599010" cy="259045"/>
    <xdr:sp macro="" textlink="">
      <xdr:nvSpPr>
        <xdr:cNvPr id="372" name="普通建設事業費該当値テキスト">
          <a:extLst>
            <a:ext uri="{FF2B5EF4-FFF2-40B4-BE49-F238E27FC236}">
              <a16:creationId xmlns="" xmlns:a16="http://schemas.microsoft.com/office/drawing/2014/main" id="{00000000-0008-0000-0600-000074010000}"/>
            </a:ext>
          </a:extLst>
        </xdr:cNvPr>
        <xdr:cNvSpPr txBox="1"/>
      </xdr:nvSpPr>
      <xdr:spPr>
        <a:xfrm>
          <a:off x="10528300" y="9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123812</xdr:rowOff>
    </xdr:from>
    <xdr:to>
      <xdr:col>14</xdr:col>
      <xdr:colOff>79375</xdr:colOff>
      <xdr:row>57</xdr:row>
      <xdr:rowOff>53962</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9588500" y="9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45089</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9372111" y="9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67,364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136266</xdr:rowOff>
    </xdr:from>
    <xdr:to>
      <xdr:col>12</xdr:col>
      <xdr:colOff>561975</xdr:colOff>
      <xdr:row>56</xdr:row>
      <xdr:rowOff>66416</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8699500" y="956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57543</xdr:rowOff>
    </xdr:from>
    <xdr:ext cx="599010"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8450794" y="965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3285</xdr:rowOff>
    </xdr:from>
    <xdr:to>
      <xdr:col>11</xdr:col>
      <xdr:colOff>358775</xdr:colOff>
      <xdr:row>57</xdr:row>
      <xdr:rowOff>104885</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7810500" y="97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96012</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7594111" y="98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2041</xdr:rowOff>
    </xdr:from>
    <xdr:to>
      <xdr:col>10</xdr:col>
      <xdr:colOff>155575</xdr:colOff>
      <xdr:row>57</xdr:row>
      <xdr:rowOff>103641</xdr:rowOff>
    </xdr:to>
    <xdr:sp macro="" textlink="">
      <xdr:nvSpPr>
        <xdr:cNvPr id="379" name="円/楕円 378">
          <a:extLst>
            <a:ext uri="{FF2B5EF4-FFF2-40B4-BE49-F238E27FC236}">
              <a16:creationId xmlns="" xmlns:a16="http://schemas.microsoft.com/office/drawing/2014/main" id="{00000000-0008-0000-0600-00007B010000}"/>
            </a:ext>
          </a:extLst>
        </xdr:cNvPr>
        <xdr:cNvSpPr/>
      </xdr:nvSpPr>
      <xdr:spPr>
        <a:xfrm>
          <a:off x="6921500" y="977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94768</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705111" y="986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 xmlns:a16="http://schemas.microsoft.com/office/drawing/2014/main" id="{00000000-0008-0000-0600-000097010000}"/>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19349</xdr:rowOff>
    </xdr:from>
    <xdr:to>
      <xdr:col>15</xdr:col>
      <xdr:colOff>180975</xdr:colOff>
      <xdr:row>76</xdr:row>
      <xdr:rowOff>148775</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flipV="1">
          <a:off x="9639300" y="13049549"/>
          <a:ext cx="838200" cy="12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a:extLst>
            <a:ext uri="{FF2B5EF4-FFF2-40B4-BE49-F238E27FC236}">
              <a16:creationId xmlns="" xmlns:a16="http://schemas.microsoft.com/office/drawing/2014/main" id="{00000000-0008-0000-0600-00009A010000}"/>
            </a:ext>
          </a:extLst>
        </xdr:cNvPr>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148775</xdr:rowOff>
    </xdr:from>
    <xdr:to>
      <xdr:col>14</xdr:col>
      <xdr:colOff>28575</xdr:colOff>
      <xdr:row>79</xdr:row>
      <xdr:rowOff>29180</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8750300" y="13178975"/>
          <a:ext cx="889000" cy="3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a:extLst>
            <a:ext uri="{FF2B5EF4-FFF2-40B4-BE49-F238E27FC236}">
              <a16:creationId xmlns="" xmlns:a16="http://schemas.microsoft.com/office/drawing/2014/main" id="{00000000-0008-0000-0600-00009D010000}"/>
            </a:ext>
          </a:extLst>
        </xdr:cNvPr>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a:extLst>
            <a:ext uri="{FF2B5EF4-FFF2-40B4-BE49-F238E27FC236}">
              <a16:creationId xmlns="" xmlns:a16="http://schemas.microsoft.com/office/drawing/2014/main" id="{00000000-0008-0000-0600-00009F010000}"/>
            </a:ext>
          </a:extLst>
        </xdr:cNvPr>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140000</xdr:rowOff>
    </xdr:from>
    <xdr:to>
      <xdr:col>15</xdr:col>
      <xdr:colOff>231775</xdr:colOff>
      <xdr:row>76</xdr:row>
      <xdr:rowOff>70151</xdr:rowOff>
    </xdr:to>
    <xdr:sp macro="" textlink="">
      <xdr:nvSpPr>
        <xdr:cNvPr id="422" name="円/楕円 421">
          <a:extLst>
            <a:ext uri="{FF2B5EF4-FFF2-40B4-BE49-F238E27FC236}">
              <a16:creationId xmlns="" xmlns:a16="http://schemas.microsoft.com/office/drawing/2014/main" id="{00000000-0008-0000-0600-0000A6010000}"/>
            </a:ext>
          </a:extLst>
        </xdr:cNvPr>
        <xdr:cNvSpPr/>
      </xdr:nvSpPr>
      <xdr:spPr>
        <a:xfrm>
          <a:off x="10426700" y="129987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162877</xdr:rowOff>
    </xdr:from>
    <xdr:ext cx="534377" cy="259045"/>
    <xdr:sp macro="" textlink="">
      <xdr:nvSpPr>
        <xdr:cNvPr id="423" name="普通建設事業費 （ うち新規整備　）該当値テキスト">
          <a:extLst>
            <a:ext uri="{FF2B5EF4-FFF2-40B4-BE49-F238E27FC236}">
              <a16:creationId xmlns="" xmlns:a16="http://schemas.microsoft.com/office/drawing/2014/main" id="{00000000-0008-0000-0600-0000A7010000}"/>
            </a:ext>
          </a:extLst>
        </xdr:cNvPr>
        <xdr:cNvSpPr txBox="1"/>
      </xdr:nvSpPr>
      <xdr:spPr>
        <a:xfrm>
          <a:off x="10528300" y="1285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70,794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97975</xdr:rowOff>
    </xdr:from>
    <xdr:to>
      <xdr:col>14</xdr:col>
      <xdr:colOff>79375</xdr:colOff>
      <xdr:row>77</xdr:row>
      <xdr:rowOff>28125</xdr:rowOff>
    </xdr:to>
    <xdr:sp macro="" textlink="">
      <xdr:nvSpPr>
        <xdr:cNvPr id="424" name="円/楕円 423">
          <a:extLst>
            <a:ext uri="{FF2B5EF4-FFF2-40B4-BE49-F238E27FC236}">
              <a16:creationId xmlns="" xmlns:a16="http://schemas.microsoft.com/office/drawing/2014/main" id="{00000000-0008-0000-0600-0000A8010000}"/>
            </a:ext>
          </a:extLst>
        </xdr:cNvPr>
        <xdr:cNvSpPr/>
      </xdr:nvSpPr>
      <xdr:spPr>
        <a:xfrm>
          <a:off x="9588500" y="1312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44652</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9372111" y="1290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149830</xdr:rowOff>
    </xdr:from>
    <xdr:to>
      <xdr:col>12</xdr:col>
      <xdr:colOff>561975</xdr:colOff>
      <xdr:row>79</xdr:row>
      <xdr:rowOff>79980</xdr:rowOff>
    </xdr:to>
    <xdr:sp macro="" textlink="">
      <xdr:nvSpPr>
        <xdr:cNvPr id="426" name="円/楕円 425">
          <a:extLst>
            <a:ext uri="{FF2B5EF4-FFF2-40B4-BE49-F238E27FC236}">
              <a16:creationId xmlns="" xmlns:a16="http://schemas.microsoft.com/office/drawing/2014/main" id="{00000000-0008-0000-0600-0000AA010000}"/>
            </a:ext>
          </a:extLst>
        </xdr:cNvPr>
        <xdr:cNvSpPr/>
      </xdr:nvSpPr>
      <xdr:spPr>
        <a:xfrm>
          <a:off x="8699500" y="135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71107</xdr:rowOff>
    </xdr:from>
    <xdr:ext cx="469744"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515427" y="1361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158245</xdr:rowOff>
    </xdr:from>
    <xdr:to>
      <xdr:col>15</xdr:col>
      <xdr:colOff>180975</xdr:colOff>
      <xdr:row>97</xdr:row>
      <xdr:rowOff>163914</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9639300" y="16788895"/>
          <a:ext cx="8382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 xmlns:a16="http://schemas.microsoft.com/office/drawing/2014/main" id="{00000000-0008-0000-0600-0000C6010000}"/>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25651</xdr:rowOff>
    </xdr:from>
    <xdr:to>
      <xdr:col>14</xdr:col>
      <xdr:colOff>28575</xdr:colOff>
      <xdr:row>97</xdr:row>
      <xdr:rowOff>163914</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a:off x="8750300" y="16313401"/>
          <a:ext cx="889000" cy="48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a:extLst>
            <a:ext uri="{FF2B5EF4-FFF2-40B4-BE49-F238E27FC236}">
              <a16:creationId xmlns="" xmlns:a16="http://schemas.microsoft.com/office/drawing/2014/main" id="{00000000-0008-0000-0600-0000C8010000}"/>
            </a:ext>
          </a:extLst>
        </xdr:cNvPr>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a:extLst>
            <a:ext uri="{FF2B5EF4-FFF2-40B4-BE49-F238E27FC236}">
              <a16:creationId xmlns="" xmlns:a16="http://schemas.microsoft.com/office/drawing/2014/main" id="{00000000-0008-0000-0600-0000CA010000}"/>
            </a:ext>
          </a:extLst>
        </xdr:cNvPr>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107445</xdr:rowOff>
    </xdr:from>
    <xdr:to>
      <xdr:col>15</xdr:col>
      <xdr:colOff>231775</xdr:colOff>
      <xdr:row>98</xdr:row>
      <xdr:rowOff>37595</xdr:rowOff>
    </xdr:to>
    <xdr:sp macro="" textlink="">
      <xdr:nvSpPr>
        <xdr:cNvPr id="465" name="円/楕円 464">
          <a:extLst>
            <a:ext uri="{FF2B5EF4-FFF2-40B4-BE49-F238E27FC236}">
              <a16:creationId xmlns="" xmlns:a16="http://schemas.microsoft.com/office/drawing/2014/main" id="{00000000-0008-0000-0600-0000D1010000}"/>
            </a:ext>
          </a:extLst>
        </xdr:cNvPr>
        <xdr:cNvSpPr/>
      </xdr:nvSpPr>
      <xdr:spPr>
        <a:xfrm>
          <a:off x="10426700" y="1673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22372</xdr:rowOff>
    </xdr:from>
    <xdr:ext cx="469744" cy="259045"/>
    <xdr:sp macro="" textlink="">
      <xdr:nvSpPr>
        <xdr:cNvPr id="466" name="普通建設事業費 （ うち更新整備　）該当値テキスト">
          <a:extLst>
            <a:ext uri="{FF2B5EF4-FFF2-40B4-BE49-F238E27FC236}">
              <a16:creationId xmlns="" xmlns:a16="http://schemas.microsoft.com/office/drawing/2014/main" id="{00000000-0008-0000-0600-0000D2010000}"/>
            </a:ext>
          </a:extLst>
        </xdr:cNvPr>
        <xdr:cNvSpPr txBox="1"/>
      </xdr:nvSpPr>
      <xdr:spPr>
        <a:xfrm>
          <a:off x="10528300" y="1665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113114</xdr:rowOff>
    </xdr:from>
    <xdr:to>
      <xdr:col>14</xdr:col>
      <xdr:colOff>79375</xdr:colOff>
      <xdr:row>98</xdr:row>
      <xdr:rowOff>43264</xdr:rowOff>
    </xdr:to>
    <xdr:sp macro="" textlink="">
      <xdr:nvSpPr>
        <xdr:cNvPr id="467" name="円/楕円 466">
          <a:extLst>
            <a:ext uri="{FF2B5EF4-FFF2-40B4-BE49-F238E27FC236}">
              <a16:creationId xmlns="" xmlns:a16="http://schemas.microsoft.com/office/drawing/2014/main" id="{00000000-0008-0000-0600-0000D3010000}"/>
            </a:ext>
          </a:extLst>
        </xdr:cNvPr>
        <xdr:cNvSpPr/>
      </xdr:nvSpPr>
      <xdr:spPr>
        <a:xfrm>
          <a:off x="9588500" y="1674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34391</xdr:rowOff>
    </xdr:from>
    <xdr:ext cx="469744"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404427" y="1683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146301</xdr:rowOff>
    </xdr:from>
    <xdr:to>
      <xdr:col>12</xdr:col>
      <xdr:colOff>561975</xdr:colOff>
      <xdr:row>95</xdr:row>
      <xdr:rowOff>76451</xdr:rowOff>
    </xdr:to>
    <xdr:sp macro="" textlink="">
      <xdr:nvSpPr>
        <xdr:cNvPr id="469" name="円/楕円 468">
          <a:extLst>
            <a:ext uri="{FF2B5EF4-FFF2-40B4-BE49-F238E27FC236}">
              <a16:creationId xmlns="" xmlns:a16="http://schemas.microsoft.com/office/drawing/2014/main" id="{00000000-0008-0000-0600-0000D5010000}"/>
            </a:ext>
          </a:extLst>
        </xdr:cNvPr>
        <xdr:cNvSpPr/>
      </xdr:nvSpPr>
      <xdr:spPr>
        <a:xfrm>
          <a:off x="8699500" y="1626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92978</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483111" y="1603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 xmlns:a16="http://schemas.microsoft.com/office/drawing/2014/main" id="{00000000-0008-0000-0600-0000E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 xmlns:a16="http://schemas.microsoft.com/office/drawing/2014/main" id="{00000000-0008-0000-0600-0000EF010000}"/>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119194</xdr:rowOff>
    </xdr:from>
    <xdr:to>
      <xdr:col>23</xdr:col>
      <xdr:colOff>517525</xdr:colOff>
      <xdr:row>38</xdr:row>
      <xdr:rowOff>136523</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flipV="1">
          <a:off x="15481300" y="6634294"/>
          <a:ext cx="838200" cy="1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a:extLst>
            <a:ext uri="{FF2B5EF4-FFF2-40B4-BE49-F238E27FC236}">
              <a16:creationId xmlns="" xmlns:a16="http://schemas.microsoft.com/office/drawing/2014/main" id="{00000000-0008-0000-0600-0000F2010000}"/>
            </a:ext>
          </a:extLst>
        </xdr:cNvPr>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 xmlns:a16="http://schemas.microsoft.com/office/drawing/2014/main" id="{00000000-0008-0000-0600-0000F3010000}"/>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130899</xdr:rowOff>
    </xdr:from>
    <xdr:to>
      <xdr:col>22</xdr:col>
      <xdr:colOff>365125</xdr:colOff>
      <xdr:row>38</xdr:row>
      <xdr:rowOff>136523</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4592300" y="6645999"/>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a:extLst>
            <a:ext uri="{FF2B5EF4-FFF2-40B4-BE49-F238E27FC236}">
              <a16:creationId xmlns="" xmlns:a16="http://schemas.microsoft.com/office/drawing/2014/main" id="{00000000-0008-0000-0600-0000F5010000}"/>
            </a:ext>
          </a:extLst>
        </xdr:cNvPr>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130899</xdr:rowOff>
    </xdr:from>
    <xdr:to>
      <xdr:col>21</xdr:col>
      <xdr:colOff>161925</xdr:colOff>
      <xdr:row>38</xdr:row>
      <xdr:rowOff>136271</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flipV="1">
          <a:off x="13703300" y="6645999"/>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a:extLst>
            <a:ext uri="{FF2B5EF4-FFF2-40B4-BE49-F238E27FC236}">
              <a16:creationId xmlns="" xmlns:a16="http://schemas.microsoft.com/office/drawing/2014/main" id="{00000000-0008-0000-0600-0000F8010000}"/>
            </a:ext>
          </a:extLst>
        </xdr:cNvPr>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133848</xdr:rowOff>
    </xdr:from>
    <xdr:to>
      <xdr:col>19</xdr:col>
      <xdr:colOff>644525</xdr:colOff>
      <xdr:row>38</xdr:row>
      <xdr:rowOff>136271</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a:off x="12814300" y="664894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a:extLst>
            <a:ext uri="{FF2B5EF4-FFF2-40B4-BE49-F238E27FC236}">
              <a16:creationId xmlns="" xmlns:a16="http://schemas.microsoft.com/office/drawing/2014/main" id="{00000000-0008-0000-0600-0000FB010000}"/>
            </a:ext>
          </a:extLst>
        </xdr:cNvPr>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a:extLst>
            <a:ext uri="{FF2B5EF4-FFF2-40B4-BE49-F238E27FC236}">
              <a16:creationId xmlns="" xmlns:a16="http://schemas.microsoft.com/office/drawing/2014/main" id="{00000000-0008-0000-0600-0000FD010000}"/>
            </a:ext>
          </a:extLst>
        </xdr:cNvPr>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68394</xdr:rowOff>
    </xdr:from>
    <xdr:to>
      <xdr:col>23</xdr:col>
      <xdr:colOff>568325</xdr:colOff>
      <xdr:row>38</xdr:row>
      <xdr:rowOff>169994</xdr:rowOff>
    </xdr:to>
    <xdr:sp macro="" textlink="">
      <xdr:nvSpPr>
        <xdr:cNvPr id="516" name="円/楕円 515">
          <a:extLst>
            <a:ext uri="{FF2B5EF4-FFF2-40B4-BE49-F238E27FC236}">
              <a16:creationId xmlns="" xmlns:a16="http://schemas.microsoft.com/office/drawing/2014/main" id="{00000000-0008-0000-0600-000004020000}"/>
            </a:ext>
          </a:extLst>
        </xdr:cNvPr>
        <xdr:cNvSpPr/>
      </xdr:nvSpPr>
      <xdr:spPr>
        <a:xfrm>
          <a:off x="16268700" y="658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154771</xdr:rowOff>
    </xdr:from>
    <xdr:ext cx="378565" cy="259045"/>
    <xdr:sp macro="" textlink="">
      <xdr:nvSpPr>
        <xdr:cNvPr id="517" name="災害復旧事業費該当値テキスト">
          <a:extLst>
            <a:ext uri="{FF2B5EF4-FFF2-40B4-BE49-F238E27FC236}">
              <a16:creationId xmlns="" xmlns:a16="http://schemas.microsoft.com/office/drawing/2014/main" id="{00000000-0008-0000-0600-000005020000}"/>
            </a:ext>
          </a:extLst>
        </xdr:cNvPr>
        <xdr:cNvSpPr txBox="1"/>
      </xdr:nvSpPr>
      <xdr:spPr>
        <a:xfrm>
          <a:off x="16370300" y="649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85723</xdr:rowOff>
    </xdr:from>
    <xdr:to>
      <xdr:col>22</xdr:col>
      <xdr:colOff>415925</xdr:colOff>
      <xdr:row>39</xdr:row>
      <xdr:rowOff>15873</xdr:rowOff>
    </xdr:to>
    <xdr:sp macro="" textlink="">
      <xdr:nvSpPr>
        <xdr:cNvPr id="518" name="円/楕円 517">
          <a:extLst>
            <a:ext uri="{FF2B5EF4-FFF2-40B4-BE49-F238E27FC236}">
              <a16:creationId xmlns="" xmlns:a16="http://schemas.microsoft.com/office/drawing/2014/main" id="{00000000-0008-0000-0600-000006020000}"/>
            </a:ext>
          </a:extLst>
        </xdr:cNvPr>
        <xdr:cNvSpPr/>
      </xdr:nvSpPr>
      <xdr:spPr>
        <a:xfrm>
          <a:off x="15430500" y="660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7000</xdr:rowOff>
    </xdr:from>
    <xdr:ext cx="378565"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92017" y="6693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80099</xdr:rowOff>
    </xdr:from>
    <xdr:to>
      <xdr:col>21</xdr:col>
      <xdr:colOff>212725</xdr:colOff>
      <xdr:row>39</xdr:row>
      <xdr:rowOff>10249</xdr:rowOff>
    </xdr:to>
    <xdr:sp macro="" textlink="">
      <xdr:nvSpPr>
        <xdr:cNvPr id="520" name="円/楕円 519">
          <a:extLst>
            <a:ext uri="{FF2B5EF4-FFF2-40B4-BE49-F238E27FC236}">
              <a16:creationId xmlns="" xmlns:a16="http://schemas.microsoft.com/office/drawing/2014/main" id="{00000000-0008-0000-0600-000008020000}"/>
            </a:ext>
          </a:extLst>
        </xdr:cNvPr>
        <xdr:cNvSpPr/>
      </xdr:nvSpPr>
      <xdr:spPr>
        <a:xfrm>
          <a:off x="14541500" y="65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1376</xdr:rowOff>
    </xdr:from>
    <xdr:ext cx="378565"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403017" y="6687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85471</xdr:rowOff>
    </xdr:from>
    <xdr:to>
      <xdr:col>20</xdr:col>
      <xdr:colOff>9525</xdr:colOff>
      <xdr:row>39</xdr:row>
      <xdr:rowOff>15621</xdr:rowOff>
    </xdr:to>
    <xdr:sp macro="" textlink="">
      <xdr:nvSpPr>
        <xdr:cNvPr id="522" name="円/楕円 521">
          <a:extLst>
            <a:ext uri="{FF2B5EF4-FFF2-40B4-BE49-F238E27FC236}">
              <a16:creationId xmlns="" xmlns:a16="http://schemas.microsoft.com/office/drawing/2014/main" id="{00000000-0008-0000-0600-00000A020000}"/>
            </a:ext>
          </a:extLst>
        </xdr:cNvPr>
        <xdr:cNvSpPr/>
      </xdr:nvSpPr>
      <xdr:spPr>
        <a:xfrm>
          <a:off x="13652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6748</xdr:rowOff>
    </xdr:from>
    <xdr:ext cx="378565"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514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83048</xdr:rowOff>
    </xdr:from>
    <xdr:to>
      <xdr:col>18</xdr:col>
      <xdr:colOff>492125</xdr:colOff>
      <xdr:row>39</xdr:row>
      <xdr:rowOff>13198</xdr:rowOff>
    </xdr:to>
    <xdr:sp macro="" textlink="">
      <xdr:nvSpPr>
        <xdr:cNvPr id="524" name="円/楕円 523">
          <a:extLst>
            <a:ext uri="{FF2B5EF4-FFF2-40B4-BE49-F238E27FC236}">
              <a16:creationId xmlns="" xmlns:a16="http://schemas.microsoft.com/office/drawing/2014/main" id="{00000000-0008-0000-0600-00000C020000}"/>
            </a:ext>
          </a:extLst>
        </xdr:cNvPr>
        <xdr:cNvSpPr/>
      </xdr:nvSpPr>
      <xdr:spPr>
        <a:xfrm>
          <a:off x="12763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4325</xdr:rowOff>
    </xdr:from>
    <xdr:ext cx="378565"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2625017" y="6690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 xmlns:a16="http://schemas.microsoft.com/office/drawing/2014/main" id="{00000000-0008-0000-0600-00002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 xmlns:a16="http://schemas.microsoft.com/office/drawing/2014/main" id="{00000000-0008-0000-0600-000028020000}"/>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 xmlns:a16="http://schemas.microsoft.com/office/drawing/2014/main" id="{00000000-0008-0000-0600-00002B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 xmlns:a16="http://schemas.microsoft.com/office/drawing/2014/main" id="{00000000-0008-0000-0600-00002C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 xmlns:a16="http://schemas.microsoft.com/office/drawing/2014/main" id="{00000000-0008-0000-0600-00002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a:extLst>
            <a:ext uri="{FF2B5EF4-FFF2-40B4-BE49-F238E27FC236}">
              <a16:creationId xmlns="" xmlns:a16="http://schemas.microsoft.com/office/drawing/2014/main" id="{00000000-0008-0000-0600-000031020000}"/>
            </a:ext>
          </a:extLst>
        </xdr:cNvPr>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a:extLst>
            <a:ext uri="{FF2B5EF4-FFF2-40B4-BE49-F238E27FC236}">
              <a16:creationId xmlns="" xmlns:a16="http://schemas.microsoft.com/office/drawing/2014/main" id="{00000000-0008-0000-0600-000034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a:extLst>
            <a:ext uri="{FF2B5EF4-FFF2-40B4-BE49-F238E27FC236}">
              <a16:creationId xmlns="" xmlns:a16="http://schemas.microsoft.com/office/drawing/2014/main" id="{00000000-0008-0000-0600-000036020000}"/>
            </a:ext>
          </a:extLst>
        </xdr:cNvPr>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 xmlns:a16="http://schemas.microsoft.com/office/drawing/2014/main" id="{00000000-0008-0000-0600-00003E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 xmlns:a16="http://schemas.microsoft.com/office/drawing/2014/main" id="{00000000-0008-0000-0600-00005F020000}"/>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 xmlns:a16="http://schemas.microsoft.com/office/drawing/2014/main" id="{00000000-0008-0000-0600-000061020000}"/>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99851</xdr:rowOff>
    </xdr:from>
    <xdr:to>
      <xdr:col>23</xdr:col>
      <xdr:colOff>517525</xdr:colOff>
      <xdr:row>78</xdr:row>
      <xdr:rowOff>119458</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5481300" y="13472951"/>
          <a:ext cx="8382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a:extLst>
            <a:ext uri="{FF2B5EF4-FFF2-40B4-BE49-F238E27FC236}">
              <a16:creationId xmlns="" xmlns:a16="http://schemas.microsoft.com/office/drawing/2014/main" id="{00000000-0008-0000-0600-000064020000}"/>
            </a:ext>
          </a:extLst>
        </xdr:cNvPr>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 xmlns:a16="http://schemas.microsoft.com/office/drawing/2014/main" id="{00000000-0008-0000-0600-000065020000}"/>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86021</xdr:rowOff>
    </xdr:from>
    <xdr:to>
      <xdr:col>22</xdr:col>
      <xdr:colOff>365125</xdr:colOff>
      <xdr:row>78</xdr:row>
      <xdr:rowOff>99851</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4592300" y="1345912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a:extLst>
            <a:ext uri="{FF2B5EF4-FFF2-40B4-BE49-F238E27FC236}">
              <a16:creationId xmlns="" xmlns:a16="http://schemas.microsoft.com/office/drawing/2014/main" id="{00000000-0008-0000-0600-000067020000}"/>
            </a:ext>
          </a:extLst>
        </xdr:cNvPr>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72461</xdr:rowOff>
    </xdr:from>
    <xdr:to>
      <xdr:col>21</xdr:col>
      <xdr:colOff>161925</xdr:colOff>
      <xdr:row>78</xdr:row>
      <xdr:rowOff>86021</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3703300" y="13445561"/>
          <a:ext cx="889000" cy="1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a:extLst>
            <a:ext uri="{FF2B5EF4-FFF2-40B4-BE49-F238E27FC236}">
              <a16:creationId xmlns="" xmlns:a16="http://schemas.microsoft.com/office/drawing/2014/main" id="{00000000-0008-0000-0600-00006A020000}"/>
            </a:ext>
          </a:extLst>
        </xdr:cNvPr>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69298</xdr:rowOff>
    </xdr:from>
    <xdr:to>
      <xdr:col>19</xdr:col>
      <xdr:colOff>644525</xdr:colOff>
      <xdr:row>78</xdr:row>
      <xdr:rowOff>72461</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a:off x="12814300" y="13442398"/>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a:extLst>
            <a:ext uri="{FF2B5EF4-FFF2-40B4-BE49-F238E27FC236}">
              <a16:creationId xmlns="" xmlns:a16="http://schemas.microsoft.com/office/drawing/2014/main" id="{00000000-0008-0000-0600-00006D020000}"/>
            </a:ext>
          </a:extLst>
        </xdr:cNvPr>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a:extLst>
            <a:ext uri="{FF2B5EF4-FFF2-40B4-BE49-F238E27FC236}">
              <a16:creationId xmlns="" xmlns:a16="http://schemas.microsoft.com/office/drawing/2014/main" id="{00000000-0008-0000-0600-00006F020000}"/>
            </a:ext>
          </a:extLst>
        </xdr:cNvPr>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68658</xdr:rowOff>
    </xdr:from>
    <xdr:to>
      <xdr:col>23</xdr:col>
      <xdr:colOff>568325</xdr:colOff>
      <xdr:row>78</xdr:row>
      <xdr:rowOff>170258</xdr:rowOff>
    </xdr:to>
    <xdr:sp macro="" textlink="">
      <xdr:nvSpPr>
        <xdr:cNvPr id="630" name="円/楕円 629">
          <a:extLst>
            <a:ext uri="{FF2B5EF4-FFF2-40B4-BE49-F238E27FC236}">
              <a16:creationId xmlns="" xmlns:a16="http://schemas.microsoft.com/office/drawing/2014/main" id="{00000000-0008-0000-0600-000076020000}"/>
            </a:ext>
          </a:extLst>
        </xdr:cNvPr>
        <xdr:cNvSpPr/>
      </xdr:nvSpPr>
      <xdr:spPr>
        <a:xfrm>
          <a:off x="16268700" y="1344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155035</xdr:rowOff>
    </xdr:from>
    <xdr:ext cx="534377" cy="259045"/>
    <xdr:sp macro="" textlink="">
      <xdr:nvSpPr>
        <xdr:cNvPr id="631" name="公債費該当値テキスト">
          <a:extLst>
            <a:ext uri="{FF2B5EF4-FFF2-40B4-BE49-F238E27FC236}">
              <a16:creationId xmlns="" xmlns:a16="http://schemas.microsoft.com/office/drawing/2014/main" id="{00000000-0008-0000-0600-000077020000}"/>
            </a:ext>
          </a:extLst>
        </xdr:cNvPr>
        <xdr:cNvSpPr txBox="1"/>
      </xdr:nvSpPr>
      <xdr:spPr>
        <a:xfrm>
          <a:off x="16370300" y="1335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49051</xdr:rowOff>
    </xdr:from>
    <xdr:to>
      <xdr:col>22</xdr:col>
      <xdr:colOff>415925</xdr:colOff>
      <xdr:row>78</xdr:row>
      <xdr:rowOff>150651</xdr:rowOff>
    </xdr:to>
    <xdr:sp macro="" textlink="">
      <xdr:nvSpPr>
        <xdr:cNvPr id="632" name="円/楕円 631">
          <a:extLst>
            <a:ext uri="{FF2B5EF4-FFF2-40B4-BE49-F238E27FC236}">
              <a16:creationId xmlns="" xmlns:a16="http://schemas.microsoft.com/office/drawing/2014/main" id="{00000000-0008-0000-0600-000078020000}"/>
            </a:ext>
          </a:extLst>
        </xdr:cNvPr>
        <xdr:cNvSpPr/>
      </xdr:nvSpPr>
      <xdr:spPr>
        <a:xfrm>
          <a:off x="15430500" y="134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141778</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14111" y="135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35221</xdr:rowOff>
    </xdr:from>
    <xdr:to>
      <xdr:col>21</xdr:col>
      <xdr:colOff>212725</xdr:colOff>
      <xdr:row>78</xdr:row>
      <xdr:rowOff>136821</xdr:rowOff>
    </xdr:to>
    <xdr:sp macro="" textlink="">
      <xdr:nvSpPr>
        <xdr:cNvPr id="634" name="円/楕円 633">
          <a:extLst>
            <a:ext uri="{FF2B5EF4-FFF2-40B4-BE49-F238E27FC236}">
              <a16:creationId xmlns="" xmlns:a16="http://schemas.microsoft.com/office/drawing/2014/main" id="{00000000-0008-0000-0600-00007A020000}"/>
            </a:ext>
          </a:extLst>
        </xdr:cNvPr>
        <xdr:cNvSpPr/>
      </xdr:nvSpPr>
      <xdr:spPr>
        <a:xfrm>
          <a:off x="14541500" y="1340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127948</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325111" y="135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21661</xdr:rowOff>
    </xdr:from>
    <xdr:to>
      <xdr:col>20</xdr:col>
      <xdr:colOff>9525</xdr:colOff>
      <xdr:row>78</xdr:row>
      <xdr:rowOff>123261</xdr:rowOff>
    </xdr:to>
    <xdr:sp macro="" textlink="">
      <xdr:nvSpPr>
        <xdr:cNvPr id="636" name="円/楕円 635">
          <a:extLst>
            <a:ext uri="{FF2B5EF4-FFF2-40B4-BE49-F238E27FC236}">
              <a16:creationId xmlns="" xmlns:a16="http://schemas.microsoft.com/office/drawing/2014/main" id="{00000000-0008-0000-0600-00007C020000}"/>
            </a:ext>
          </a:extLst>
        </xdr:cNvPr>
        <xdr:cNvSpPr/>
      </xdr:nvSpPr>
      <xdr:spPr>
        <a:xfrm>
          <a:off x="13652500" y="1339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114388</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36111" y="134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18498</xdr:rowOff>
    </xdr:from>
    <xdr:to>
      <xdr:col>18</xdr:col>
      <xdr:colOff>492125</xdr:colOff>
      <xdr:row>78</xdr:row>
      <xdr:rowOff>120098</xdr:rowOff>
    </xdr:to>
    <xdr:sp macro="" textlink="">
      <xdr:nvSpPr>
        <xdr:cNvPr id="638" name="円/楕円 637">
          <a:extLst>
            <a:ext uri="{FF2B5EF4-FFF2-40B4-BE49-F238E27FC236}">
              <a16:creationId xmlns="" xmlns:a16="http://schemas.microsoft.com/office/drawing/2014/main" id="{00000000-0008-0000-0600-00007E020000}"/>
            </a:ext>
          </a:extLst>
        </xdr:cNvPr>
        <xdr:cNvSpPr/>
      </xdr:nvSpPr>
      <xdr:spPr>
        <a:xfrm>
          <a:off x="12763500" y="133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111225</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47111" y="13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 xmlns:a16="http://schemas.microsoft.com/office/drawing/2014/main" id="{00000000-0008-0000-0600-000098020000}"/>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 xmlns:a16="http://schemas.microsoft.com/office/drawing/2014/main" id="{00000000-0008-0000-0600-00009A020000}"/>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124605</xdr:rowOff>
    </xdr:from>
    <xdr:to>
      <xdr:col>23</xdr:col>
      <xdr:colOff>517525</xdr:colOff>
      <xdr:row>98</xdr:row>
      <xdr:rowOff>132004</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flipV="1">
          <a:off x="15481300" y="16926705"/>
          <a:ext cx="838200" cy="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a:extLst>
            <a:ext uri="{FF2B5EF4-FFF2-40B4-BE49-F238E27FC236}">
              <a16:creationId xmlns="" xmlns:a16="http://schemas.microsoft.com/office/drawing/2014/main" id="{00000000-0008-0000-0600-00009D020000}"/>
            </a:ext>
          </a:extLst>
        </xdr:cNvPr>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 xmlns:a16="http://schemas.microsoft.com/office/drawing/2014/main" id="{00000000-0008-0000-0600-00009E020000}"/>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132004</xdr:rowOff>
    </xdr:from>
    <xdr:to>
      <xdr:col>22</xdr:col>
      <xdr:colOff>365125</xdr:colOff>
      <xdr:row>98</xdr:row>
      <xdr:rowOff>139632</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flipV="1">
          <a:off x="14592300" y="16934104"/>
          <a:ext cx="8890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a:extLst>
            <a:ext uri="{FF2B5EF4-FFF2-40B4-BE49-F238E27FC236}">
              <a16:creationId xmlns="" xmlns:a16="http://schemas.microsoft.com/office/drawing/2014/main" id="{00000000-0008-0000-0600-0000A0020000}"/>
            </a:ext>
          </a:extLst>
        </xdr:cNvPr>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132514</xdr:rowOff>
    </xdr:from>
    <xdr:to>
      <xdr:col>21</xdr:col>
      <xdr:colOff>161925</xdr:colOff>
      <xdr:row>98</xdr:row>
      <xdr:rowOff>139632</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3703300" y="16934614"/>
          <a:ext cx="889000" cy="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a:extLst>
            <a:ext uri="{FF2B5EF4-FFF2-40B4-BE49-F238E27FC236}">
              <a16:creationId xmlns="" xmlns:a16="http://schemas.microsoft.com/office/drawing/2014/main" id="{00000000-0008-0000-0600-0000A3020000}"/>
            </a:ext>
          </a:extLst>
        </xdr:cNvPr>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132514</xdr:rowOff>
    </xdr:from>
    <xdr:to>
      <xdr:col>19</xdr:col>
      <xdr:colOff>644525</xdr:colOff>
      <xdr:row>98</xdr:row>
      <xdr:rowOff>146467</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flipV="1">
          <a:off x="12814300" y="16934614"/>
          <a:ext cx="889000" cy="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a:extLst>
            <a:ext uri="{FF2B5EF4-FFF2-40B4-BE49-F238E27FC236}">
              <a16:creationId xmlns="" xmlns:a16="http://schemas.microsoft.com/office/drawing/2014/main" id="{00000000-0008-0000-0600-0000A6020000}"/>
            </a:ext>
          </a:extLst>
        </xdr:cNvPr>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a:extLst>
            <a:ext uri="{FF2B5EF4-FFF2-40B4-BE49-F238E27FC236}">
              <a16:creationId xmlns="" xmlns:a16="http://schemas.microsoft.com/office/drawing/2014/main" id="{00000000-0008-0000-0600-0000A8020000}"/>
            </a:ext>
          </a:extLst>
        </xdr:cNvPr>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73805</xdr:rowOff>
    </xdr:from>
    <xdr:to>
      <xdr:col>23</xdr:col>
      <xdr:colOff>568325</xdr:colOff>
      <xdr:row>99</xdr:row>
      <xdr:rowOff>3955</xdr:rowOff>
    </xdr:to>
    <xdr:sp macro="" textlink="">
      <xdr:nvSpPr>
        <xdr:cNvPr id="687" name="円/楕円 686">
          <a:extLst>
            <a:ext uri="{FF2B5EF4-FFF2-40B4-BE49-F238E27FC236}">
              <a16:creationId xmlns="" xmlns:a16="http://schemas.microsoft.com/office/drawing/2014/main" id="{00000000-0008-0000-0600-0000AF020000}"/>
            </a:ext>
          </a:extLst>
        </xdr:cNvPr>
        <xdr:cNvSpPr/>
      </xdr:nvSpPr>
      <xdr:spPr>
        <a:xfrm>
          <a:off x="16268700" y="1687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160182</xdr:rowOff>
    </xdr:from>
    <xdr:ext cx="534377" cy="259045"/>
    <xdr:sp macro="" textlink="">
      <xdr:nvSpPr>
        <xdr:cNvPr id="688" name="積立金該当値テキスト">
          <a:extLst>
            <a:ext uri="{FF2B5EF4-FFF2-40B4-BE49-F238E27FC236}">
              <a16:creationId xmlns="" xmlns:a16="http://schemas.microsoft.com/office/drawing/2014/main" id="{00000000-0008-0000-0600-0000B0020000}"/>
            </a:ext>
          </a:extLst>
        </xdr:cNvPr>
        <xdr:cNvSpPr txBox="1"/>
      </xdr:nvSpPr>
      <xdr:spPr>
        <a:xfrm>
          <a:off x="16370300" y="1679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81204</xdr:rowOff>
    </xdr:from>
    <xdr:to>
      <xdr:col>22</xdr:col>
      <xdr:colOff>415925</xdr:colOff>
      <xdr:row>99</xdr:row>
      <xdr:rowOff>11354</xdr:rowOff>
    </xdr:to>
    <xdr:sp macro="" textlink="">
      <xdr:nvSpPr>
        <xdr:cNvPr id="689" name="円/楕円 688">
          <a:extLst>
            <a:ext uri="{FF2B5EF4-FFF2-40B4-BE49-F238E27FC236}">
              <a16:creationId xmlns="" xmlns:a16="http://schemas.microsoft.com/office/drawing/2014/main" id="{00000000-0008-0000-0600-0000B1020000}"/>
            </a:ext>
          </a:extLst>
        </xdr:cNvPr>
        <xdr:cNvSpPr/>
      </xdr:nvSpPr>
      <xdr:spPr>
        <a:xfrm>
          <a:off x="15430500" y="16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2481</xdr:rowOff>
    </xdr:from>
    <xdr:ext cx="534377"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14111" y="16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88832</xdr:rowOff>
    </xdr:from>
    <xdr:to>
      <xdr:col>21</xdr:col>
      <xdr:colOff>212725</xdr:colOff>
      <xdr:row>99</xdr:row>
      <xdr:rowOff>18982</xdr:rowOff>
    </xdr:to>
    <xdr:sp macro="" textlink="">
      <xdr:nvSpPr>
        <xdr:cNvPr id="691" name="円/楕円 690">
          <a:extLst>
            <a:ext uri="{FF2B5EF4-FFF2-40B4-BE49-F238E27FC236}">
              <a16:creationId xmlns="" xmlns:a16="http://schemas.microsoft.com/office/drawing/2014/main" id="{00000000-0008-0000-0600-0000B3020000}"/>
            </a:ext>
          </a:extLst>
        </xdr:cNvPr>
        <xdr:cNvSpPr/>
      </xdr:nvSpPr>
      <xdr:spPr>
        <a:xfrm>
          <a:off x="14541500" y="168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10109</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98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81714</xdr:rowOff>
    </xdr:from>
    <xdr:to>
      <xdr:col>20</xdr:col>
      <xdr:colOff>9525</xdr:colOff>
      <xdr:row>99</xdr:row>
      <xdr:rowOff>11864</xdr:rowOff>
    </xdr:to>
    <xdr:sp macro="" textlink="">
      <xdr:nvSpPr>
        <xdr:cNvPr id="693" name="円/楕円 692">
          <a:extLst>
            <a:ext uri="{FF2B5EF4-FFF2-40B4-BE49-F238E27FC236}">
              <a16:creationId xmlns="" xmlns:a16="http://schemas.microsoft.com/office/drawing/2014/main" id="{00000000-0008-0000-0600-0000B5020000}"/>
            </a:ext>
          </a:extLst>
        </xdr:cNvPr>
        <xdr:cNvSpPr/>
      </xdr:nvSpPr>
      <xdr:spPr>
        <a:xfrm>
          <a:off x="13652500" y="168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2991</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436111" y="169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95667</xdr:rowOff>
    </xdr:from>
    <xdr:to>
      <xdr:col>18</xdr:col>
      <xdr:colOff>492125</xdr:colOff>
      <xdr:row>99</xdr:row>
      <xdr:rowOff>25817</xdr:rowOff>
    </xdr:to>
    <xdr:sp macro="" textlink="">
      <xdr:nvSpPr>
        <xdr:cNvPr id="695" name="円/楕円 694">
          <a:extLst>
            <a:ext uri="{FF2B5EF4-FFF2-40B4-BE49-F238E27FC236}">
              <a16:creationId xmlns="" xmlns:a16="http://schemas.microsoft.com/office/drawing/2014/main" id="{00000000-0008-0000-0600-0000B7020000}"/>
            </a:ext>
          </a:extLst>
        </xdr:cNvPr>
        <xdr:cNvSpPr/>
      </xdr:nvSpPr>
      <xdr:spPr>
        <a:xfrm>
          <a:off x="12763500" y="168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16944</xdr:rowOff>
    </xdr:from>
    <xdr:ext cx="469744"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579427" y="1699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 xmlns:a16="http://schemas.microsoft.com/office/drawing/2014/main" id="{00000000-0008-0000-0600-0000D1020000}"/>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 xmlns:a16="http://schemas.microsoft.com/office/drawing/2014/main" id="{00000000-0008-0000-0600-0000D3020000}"/>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44317</xdr:rowOff>
    </xdr:from>
    <xdr:to>
      <xdr:col>32</xdr:col>
      <xdr:colOff>187325</xdr:colOff>
      <xdr:row>39</xdr:row>
      <xdr:rowOff>44317</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21323300" y="6730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a:extLst>
            <a:ext uri="{FF2B5EF4-FFF2-40B4-BE49-F238E27FC236}">
              <a16:creationId xmlns="" xmlns:a16="http://schemas.microsoft.com/office/drawing/2014/main" id="{00000000-0008-0000-0600-0000D6020000}"/>
            </a:ext>
          </a:extLst>
        </xdr:cNvPr>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 xmlns:a16="http://schemas.microsoft.com/office/drawing/2014/main" id="{00000000-0008-0000-0600-0000D7020000}"/>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44317</xdr:rowOff>
    </xdr:from>
    <xdr:to>
      <xdr:col>31</xdr:col>
      <xdr:colOff>34925</xdr:colOff>
      <xdr:row>39</xdr:row>
      <xdr:rowOff>44317</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a:off x="20434300" y="6730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a:extLst>
            <a:ext uri="{FF2B5EF4-FFF2-40B4-BE49-F238E27FC236}">
              <a16:creationId xmlns="" xmlns:a16="http://schemas.microsoft.com/office/drawing/2014/main" id="{00000000-0008-0000-0600-0000D9020000}"/>
            </a:ext>
          </a:extLst>
        </xdr:cNvPr>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44317</xdr:rowOff>
    </xdr:from>
    <xdr:to>
      <xdr:col>29</xdr:col>
      <xdr:colOff>517525</xdr:colOff>
      <xdr:row>39</xdr:row>
      <xdr:rowOff>44317</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9545300" y="6730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a:extLst>
            <a:ext uri="{FF2B5EF4-FFF2-40B4-BE49-F238E27FC236}">
              <a16:creationId xmlns="" xmlns:a16="http://schemas.microsoft.com/office/drawing/2014/main" id="{00000000-0008-0000-0600-0000DC020000}"/>
            </a:ext>
          </a:extLst>
        </xdr:cNvPr>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44317</xdr:rowOff>
    </xdr:from>
    <xdr:to>
      <xdr:col>28</xdr:col>
      <xdr:colOff>314325</xdr:colOff>
      <xdr:row>39</xdr:row>
      <xdr:rowOff>44317</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a:off x="18656300" y="6730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a:extLst>
            <a:ext uri="{FF2B5EF4-FFF2-40B4-BE49-F238E27FC236}">
              <a16:creationId xmlns="" xmlns:a16="http://schemas.microsoft.com/office/drawing/2014/main" id="{00000000-0008-0000-0600-0000DF020000}"/>
            </a:ext>
          </a:extLst>
        </xdr:cNvPr>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a:extLst>
            <a:ext uri="{FF2B5EF4-FFF2-40B4-BE49-F238E27FC236}">
              <a16:creationId xmlns="" xmlns:a16="http://schemas.microsoft.com/office/drawing/2014/main" id="{00000000-0008-0000-0600-0000E1020000}"/>
            </a:ext>
          </a:extLst>
        </xdr:cNvPr>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164967</xdr:rowOff>
    </xdr:from>
    <xdr:to>
      <xdr:col>32</xdr:col>
      <xdr:colOff>238125</xdr:colOff>
      <xdr:row>39</xdr:row>
      <xdr:rowOff>95117</xdr:rowOff>
    </xdr:to>
    <xdr:sp macro="" textlink="">
      <xdr:nvSpPr>
        <xdr:cNvPr id="744" name="円/楕円 743">
          <a:extLst>
            <a:ext uri="{FF2B5EF4-FFF2-40B4-BE49-F238E27FC236}">
              <a16:creationId xmlns="" xmlns:a16="http://schemas.microsoft.com/office/drawing/2014/main" id="{00000000-0008-0000-0600-0000E8020000}"/>
            </a:ext>
          </a:extLst>
        </xdr:cNvPr>
        <xdr:cNvSpPr/>
      </xdr:nvSpPr>
      <xdr:spPr>
        <a:xfrm>
          <a:off x="221107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106418</xdr:rowOff>
    </xdr:from>
    <xdr:ext cx="249299" cy="259045"/>
    <xdr:sp macro="" textlink="">
      <xdr:nvSpPr>
        <xdr:cNvPr id="745" name="投資及び出資金該当値テキスト">
          <a:extLst>
            <a:ext uri="{FF2B5EF4-FFF2-40B4-BE49-F238E27FC236}">
              <a16:creationId xmlns="" xmlns:a16="http://schemas.microsoft.com/office/drawing/2014/main" id="{00000000-0008-0000-0600-0000E9020000}"/>
            </a:ext>
          </a:extLst>
        </xdr:cNvPr>
        <xdr:cNvSpPr txBox="1"/>
      </xdr:nvSpPr>
      <xdr:spPr>
        <a:xfrm>
          <a:off x="22212300" y="6621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164967</xdr:rowOff>
    </xdr:from>
    <xdr:to>
      <xdr:col>31</xdr:col>
      <xdr:colOff>85725</xdr:colOff>
      <xdr:row>39</xdr:row>
      <xdr:rowOff>95117</xdr:rowOff>
    </xdr:to>
    <xdr:sp macro="" textlink="">
      <xdr:nvSpPr>
        <xdr:cNvPr id="746" name="円/楕円 745">
          <a:extLst>
            <a:ext uri="{FF2B5EF4-FFF2-40B4-BE49-F238E27FC236}">
              <a16:creationId xmlns="" xmlns:a16="http://schemas.microsoft.com/office/drawing/2014/main" id="{00000000-0008-0000-0600-0000EA020000}"/>
            </a:ext>
          </a:extLst>
        </xdr:cNvPr>
        <xdr:cNvSpPr/>
      </xdr:nvSpPr>
      <xdr:spPr>
        <a:xfrm>
          <a:off x="21272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86244</xdr:rowOff>
    </xdr:from>
    <xdr:ext cx="249299"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198649"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164967</xdr:rowOff>
    </xdr:from>
    <xdr:to>
      <xdr:col>29</xdr:col>
      <xdr:colOff>568325</xdr:colOff>
      <xdr:row>39</xdr:row>
      <xdr:rowOff>95117</xdr:rowOff>
    </xdr:to>
    <xdr:sp macro="" textlink="">
      <xdr:nvSpPr>
        <xdr:cNvPr id="748" name="円/楕円 747">
          <a:extLst>
            <a:ext uri="{FF2B5EF4-FFF2-40B4-BE49-F238E27FC236}">
              <a16:creationId xmlns="" xmlns:a16="http://schemas.microsoft.com/office/drawing/2014/main" id="{00000000-0008-0000-0600-0000EC020000}"/>
            </a:ext>
          </a:extLst>
        </xdr:cNvPr>
        <xdr:cNvSpPr/>
      </xdr:nvSpPr>
      <xdr:spPr>
        <a:xfrm>
          <a:off x="20383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86244</xdr:rowOff>
    </xdr:from>
    <xdr:ext cx="249299"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309649"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164967</xdr:rowOff>
    </xdr:from>
    <xdr:to>
      <xdr:col>28</xdr:col>
      <xdr:colOff>365125</xdr:colOff>
      <xdr:row>39</xdr:row>
      <xdr:rowOff>95117</xdr:rowOff>
    </xdr:to>
    <xdr:sp macro="" textlink="">
      <xdr:nvSpPr>
        <xdr:cNvPr id="750" name="円/楕円 749">
          <a:extLst>
            <a:ext uri="{FF2B5EF4-FFF2-40B4-BE49-F238E27FC236}">
              <a16:creationId xmlns="" xmlns:a16="http://schemas.microsoft.com/office/drawing/2014/main" id="{00000000-0008-0000-0600-0000EE020000}"/>
            </a:ext>
          </a:extLst>
        </xdr:cNvPr>
        <xdr:cNvSpPr/>
      </xdr:nvSpPr>
      <xdr:spPr>
        <a:xfrm>
          <a:off x="19494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86244</xdr:rowOff>
    </xdr:from>
    <xdr:ext cx="249299"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9420649"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164967</xdr:rowOff>
    </xdr:from>
    <xdr:to>
      <xdr:col>27</xdr:col>
      <xdr:colOff>161925</xdr:colOff>
      <xdr:row>39</xdr:row>
      <xdr:rowOff>95117</xdr:rowOff>
    </xdr:to>
    <xdr:sp macro="" textlink="">
      <xdr:nvSpPr>
        <xdr:cNvPr id="752" name="円/楕円 751">
          <a:extLst>
            <a:ext uri="{FF2B5EF4-FFF2-40B4-BE49-F238E27FC236}">
              <a16:creationId xmlns="" xmlns:a16="http://schemas.microsoft.com/office/drawing/2014/main" id="{00000000-0008-0000-0600-0000F0020000}"/>
            </a:ext>
          </a:extLst>
        </xdr:cNvPr>
        <xdr:cNvSpPr/>
      </xdr:nvSpPr>
      <xdr:spPr>
        <a:xfrm>
          <a:off x="18605500" y="668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86244</xdr:rowOff>
    </xdr:from>
    <xdr:ext cx="249299"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531649" y="67727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 xmlns:a16="http://schemas.microsoft.com/office/drawing/2014/main" id="{00000000-0008-0000-0600-00000E030000}"/>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37875</xdr:rowOff>
    </xdr:from>
    <xdr:to>
      <xdr:col>32</xdr:col>
      <xdr:colOff>187325</xdr:colOff>
      <xdr:row>58</xdr:row>
      <xdr:rowOff>40291</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flipV="1">
          <a:off x="21323300" y="9981975"/>
          <a:ext cx="8382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a:extLst>
            <a:ext uri="{FF2B5EF4-FFF2-40B4-BE49-F238E27FC236}">
              <a16:creationId xmlns="" xmlns:a16="http://schemas.microsoft.com/office/drawing/2014/main" id="{00000000-0008-0000-0600-000011030000}"/>
            </a:ext>
          </a:extLst>
        </xdr:cNvPr>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 xmlns:a16="http://schemas.microsoft.com/office/drawing/2014/main" id="{00000000-0008-0000-0600-000012030000}"/>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40291</xdr:rowOff>
    </xdr:from>
    <xdr:to>
      <xdr:col>31</xdr:col>
      <xdr:colOff>34925</xdr:colOff>
      <xdr:row>58</xdr:row>
      <xdr:rowOff>42578</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flipV="1">
          <a:off x="20434300" y="998439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a:extLst>
            <a:ext uri="{FF2B5EF4-FFF2-40B4-BE49-F238E27FC236}">
              <a16:creationId xmlns="" xmlns:a16="http://schemas.microsoft.com/office/drawing/2014/main" id="{00000000-0008-0000-0600-000014030000}"/>
            </a:ext>
          </a:extLst>
        </xdr:cNvPr>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42578</xdr:rowOff>
    </xdr:from>
    <xdr:to>
      <xdr:col>29</xdr:col>
      <xdr:colOff>517525</xdr:colOff>
      <xdr:row>58</xdr:row>
      <xdr:rowOff>44962</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19545300" y="9986678"/>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a:extLst>
            <a:ext uri="{FF2B5EF4-FFF2-40B4-BE49-F238E27FC236}">
              <a16:creationId xmlns="" xmlns:a16="http://schemas.microsoft.com/office/drawing/2014/main" id="{00000000-0008-0000-0600-000017030000}"/>
            </a:ext>
          </a:extLst>
        </xdr:cNvPr>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44962</xdr:rowOff>
    </xdr:from>
    <xdr:to>
      <xdr:col>28</xdr:col>
      <xdr:colOff>314325</xdr:colOff>
      <xdr:row>58</xdr:row>
      <xdr:rowOff>46006</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18656300" y="9989062"/>
          <a:ext cx="889000" cy="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a:extLst>
            <a:ext uri="{FF2B5EF4-FFF2-40B4-BE49-F238E27FC236}">
              <a16:creationId xmlns="" xmlns:a16="http://schemas.microsoft.com/office/drawing/2014/main" id="{00000000-0008-0000-0600-00001A030000}"/>
            </a:ext>
          </a:extLst>
        </xdr:cNvPr>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a:extLst>
            <a:ext uri="{FF2B5EF4-FFF2-40B4-BE49-F238E27FC236}">
              <a16:creationId xmlns="" xmlns:a16="http://schemas.microsoft.com/office/drawing/2014/main" id="{00000000-0008-0000-0600-00001C030000}"/>
            </a:ext>
          </a:extLst>
        </xdr:cNvPr>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158525</xdr:rowOff>
    </xdr:from>
    <xdr:to>
      <xdr:col>32</xdr:col>
      <xdr:colOff>238125</xdr:colOff>
      <xdr:row>58</xdr:row>
      <xdr:rowOff>88675</xdr:rowOff>
    </xdr:to>
    <xdr:sp macro="" textlink="">
      <xdr:nvSpPr>
        <xdr:cNvPr id="803" name="円/楕円 802">
          <a:extLst>
            <a:ext uri="{FF2B5EF4-FFF2-40B4-BE49-F238E27FC236}">
              <a16:creationId xmlns="" xmlns:a16="http://schemas.microsoft.com/office/drawing/2014/main" id="{00000000-0008-0000-0600-000023030000}"/>
            </a:ext>
          </a:extLst>
        </xdr:cNvPr>
        <xdr:cNvSpPr/>
      </xdr:nvSpPr>
      <xdr:spPr>
        <a:xfrm>
          <a:off x="22110700" y="993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9952</xdr:rowOff>
    </xdr:from>
    <xdr:ext cx="469744" cy="259045"/>
    <xdr:sp macro="" textlink="">
      <xdr:nvSpPr>
        <xdr:cNvPr id="804" name="貸付金該当値テキスト">
          <a:extLst>
            <a:ext uri="{FF2B5EF4-FFF2-40B4-BE49-F238E27FC236}">
              <a16:creationId xmlns="" xmlns:a16="http://schemas.microsoft.com/office/drawing/2014/main" id="{00000000-0008-0000-0600-000024030000}"/>
            </a:ext>
          </a:extLst>
        </xdr:cNvPr>
        <xdr:cNvSpPr txBox="1"/>
      </xdr:nvSpPr>
      <xdr:spPr>
        <a:xfrm>
          <a:off x="22212300" y="978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7,118</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160941</xdr:rowOff>
    </xdr:from>
    <xdr:to>
      <xdr:col>31</xdr:col>
      <xdr:colOff>85725</xdr:colOff>
      <xdr:row>58</xdr:row>
      <xdr:rowOff>91091</xdr:rowOff>
    </xdr:to>
    <xdr:sp macro="" textlink="">
      <xdr:nvSpPr>
        <xdr:cNvPr id="805" name="円/楕円 804">
          <a:extLst>
            <a:ext uri="{FF2B5EF4-FFF2-40B4-BE49-F238E27FC236}">
              <a16:creationId xmlns="" xmlns:a16="http://schemas.microsoft.com/office/drawing/2014/main" id="{00000000-0008-0000-0600-000025030000}"/>
            </a:ext>
          </a:extLst>
        </xdr:cNvPr>
        <xdr:cNvSpPr/>
      </xdr:nvSpPr>
      <xdr:spPr>
        <a:xfrm>
          <a:off x="21272500" y="99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107618</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7" y="97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163228</xdr:rowOff>
    </xdr:from>
    <xdr:to>
      <xdr:col>29</xdr:col>
      <xdr:colOff>568325</xdr:colOff>
      <xdr:row>58</xdr:row>
      <xdr:rowOff>93378</xdr:rowOff>
    </xdr:to>
    <xdr:sp macro="" textlink="">
      <xdr:nvSpPr>
        <xdr:cNvPr id="807" name="円/楕円 806">
          <a:extLst>
            <a:ext uri="{FF2B5EF4-FFF2-40B4-BE49-F238E27FC236}">
              <a16:creationId xmlns="" xmlns:a16="http://schemas.microsoft.com/office/drawing/2014/main" id="{00000000-0008-0000-0600-000027030000}"/>
            </a:ext>
          </a:extLst>
        </xdr:cNvPr>
        <xdr:cNvSpPr/>
      </xdr:nvSpPr>
      <xdr:spPr>
        <a:xfrm>
          <a:off x="20383500" y="99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109905</xdr:rowOff>
    </xdr:from>
    <xdr:ext cx="469744"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199427" y="97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165612</xdr:rowOff>
    </xdr:from>
    <xdr:to>
      <xdr:col>28</xdr:col>
      <xdr:colOff>365125</xdr:colOff>
      <xdr:row>58</xdr:row>
      <xdr:rowOff>95762</xdr:rowOff>
    </xdr:to>
    <xdr:sp macro="" textlink="">
      <xdr:nvSpPr>
        <xdr:cNvPr id="809" name="円/楕円 808">
          <a:extLst>
            <a:ext uri="{FF2B5EF4-FFF2-40B4-BE49-F238E27FC236}">
              <a16:creationId xmlns="" xmlns:a16="http://schemas.microsoft.com/office/drawing/2014/main" id="{00000000-0008-0000-0600-000029030000}"/>
            </a:ext>
          </a:extLst>
        </xdr:cNvPr>
        <xdr:cNvSpPr/>
      </xdr:nvSpPr>
      <xdr:spPr>
        <a:xfrm>
          <a:off x="19494500" y="993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86889</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10427" y="1003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166656</xdr:rowOff>
    </xdr:from>
    <xdr:to>
      <xdr:col>27</xdr:col>
      <xdr:colOff>161925</xdr:colOff>
      <xdr:row>58</xdr:row>
      <xdr:rowOff>96806</xdr:rowOff>
    </xdr:to>
    <xdr:sp macro="" textlink="">
      <xdr:nvSpPr>
        <xdr:cNvPr id="811" name="円/楕円 810">
          <a:extLst>
            <a:ext uri="{FF2B5EF4-FFF2-40B4-BE49-F238E27FC236}">
              <a16:creationId xmlns="" xmlns:a16="http://schemas.microsoft.com/office/drawing/2014/main" id="{00000000-0008-0000-0600-00002B030000}"/>
            </a:ext>
          </a:extLst>
        </xdr:cNvPr>
        <xdr:cNvSpPr/>
      </xdr:nvSpPr>
      <xdr:spPr>
        <a:xfrm>
          <a:off x="18605500" y="99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87933</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21427" y="100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51,221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 xmlns:a16="http://schemas.microsoft.com/office/drawing/2014/main" id="{00000000-0008-0000-0600-000048030000}"/>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 xmlns:a16="http://schemas.microsoft.com/office/drawing/2014/main" id="{00000000-0008-0000-0600-00004A030000}"/>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77750</xdr:rowOff>
    </xdr:from>
    <xdr:to>
      <xdr:col>32</xdr:col>
      <xdr:colOff>187325</xdr:colOff>
      <xdr:row>75</xdr:row>
      <xdr:rowOff>99368</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1323300" y="12936500"/>
          <a:ext cx="838200" cy="2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a:extLst>
            <a:ext uri="{FF2B5EF4-FFF2-40B4-BE49-F238E27FC236}">
              <a16:creationId xmlns="" xmlns:a16="http://schemas.microsoft.com/office/drawing/2014/main" id="{00000000-0008-0000-0600-00004D030000}"/>
            </a:ext>
          </a:extLst>
        </xdr:cNvPr>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 xmlns:a16="http://schemas.microsoft.com/office/drawing/2014/main" id="{00000000-0008-0000-0600-00004E030000}"/>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99368</xdr:rowOff>
    </xdr:from>
    <xdr:to>
      <xdr:col>31</xdr:col>
      <xdr:colOff>34925</xdr:colOff>
      <xdr:row>75</xdr:row>
      <xdr:rowOff>147211</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flipV="1">
          <a:off x="20434300" y="12958118"/>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a:extLst>
            <a:ext uri="{FF2B5EF4-FFF2-40B4-BE49-F238E27FC236}">
              <a16:creationId xmlns="" xmlns:a16="http://schemas.microsoft.com/office/drawing/2014/main" id="{00000000-0008-0000-0600-000050030000}"/>
            </a:ext>
          </a:extLst>
        </xdr:cNvPr>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147211</xdr:rowOff>
    </xdr:from>
    <xdr:to>
      <xdr:col>29</xdr:col>
      <xdr:colOff>517525</xdr:colOff>
      <xdr:row>76</xdr:row>
      <xdr:rowOff>21546</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19545300" y="13005961"/>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a:extLst>
            <a:ext uri="{FF2B5EF4-FFF2-40B4-BE49-F238E27FC236}">
              <a16:creationId xmlns="" xmlns:a16="http://schemas.microsoft.com/office/drawing/2014/main" id="{00000000-0008-0000-0600-000053030000}"/>
            </a:ext>
          </a:extLst>
        </xdr:cNvPr>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21546</xdr:rowOff>
    </xdr:from>
    <xdr:to>
      <xdr:col>28</xdr:col>
      <xdr:colOff>314325</xdr:colOff>
      <xdr:row>76</xdr:row>
      <xdr:rowOff>21628</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18656300" y="13051746"/>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a:extLst>
            <a:ext uri="{FF2B5EF4-FFF2-40B4-BE49-F238E27FC236}">
              <a16:creationId xmlns="" xmlns:a16="http://schemas.microsoft.com/office/drawing/2014/main" id="{00000000-0008-0000-0600-000056030000}"/>
            </a:ext>
          </a:extLst>
        </xdr:cNvPr>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a:extLst>
            <a:ext uri="{FF2B5EF4-FFF2-40B4-BE49-F238E27FC236}">
              <a16:creationId xmlns="" xmlns:a16="http://schemas.microsoft.com/office/drawing/2014/main" id="{00000000-0008-0000-0600-000058030000}"/>
            </a:ext>
          </a:extLst>
        </xdr:cNvPr>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26950</xdr:rowOff>
    </xdr:from>
    <xdr:to>
      <xdr:col>32</xdr:col>
      <xdr:colOff>238125</xdr:colOff>
      <xdr:row>75</xdr:row>
      <xdr:rowOff>128550</xdr:rowOff>
    </xdr:to>
    <xdr:sp macro="" textlink="">
      <xdr:nvSpPr>
        <xdr:cNvPr id="863" name="円/楕円 862">
          <a:extLst>
            <a:ext uri="{FF2B5EF4-FFF2-40B4-BE49-F238E27FC236}">
              <a16:creationId xmlns="" xmlns:a16="http://schemas.microsoft.com/office/drawing/2014/main" id="{00000000-0008-0000-0600-00005F030000}"/>
            </a:ext>
          </a:extLst>
        </xdr:cNvPr>
        <xdr:cNvSpPr/>
      </xdr:nvSpPr>
      <xdr:spPr>
        <a:xfrm>
          <a:off x="22110700" y="1288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5377</xdr:rowOff>
    </xdr:from>
    <xdr:ext cx="534377" cy="259045"/>
    <xdr:sp macro="" textlink="">
      <xdr:nvSpPr>
        <xdr:cNvPr id="864" name="繰出金該当値テキスト">
          <a:extLst>
            <a:ext uri="{FF2B5EF4-FFF2-40B4-BE49-F238E27FC236}">
              <a16:creationId xmlns="" xmlns:a16="http://schemas.microsoft.com/office/drawing/2014/main" id="{00000000-0008-0000-0600-000060030000}"/>
            </a:ext>
          </a:extLst>
        </xdr:cNvPr>
        <xdr:cNvSpPr txBox="1"/>
      </xdr:nvSpPr>
      <xdr:spPr>
        <a:xfrm>
          <a:off x="22212300" y="128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63,294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48568</xdr:rowOff>
    </xdr:from>
    <xdr:to>
      <xdr:col>31</xdr:col>
      <xdr:colOff>85725</xdr:colOff>
      <xdr:row>75</xdr:row>
      <xdr:rowOff>150168</xdr:rowOff>
    </xdr:to>
    <xdr:sp macro="" textlink="">
      <xdr:nvSpPr>
        <xdr:cNvPr id="865" name="円/楕円 864">
          <a:extLst>
            <a:ext uri="{FF2B5EF4-FFF2-40B4-BE49-F238E27FC236}">
              <a16:creationId xmlns="" xmlns:a16="http://schemas.microsoft.com/office/drawing/2014/main" id="{00000000-0008-0000-0600-000061030000}"/>
            </a:ext>
          </a:extLst>
        </xdr:cNvPr>
        <xdr:cNvSpPr/>
      </xdr:nvSpPr>
      <xdr:spPr>
        <a:xfrm>
          <a:off x="21272500" y="12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141296</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056111" y="130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61,970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96411</xdr:rowOff>
    </xdr:from>
    <xdr:to>
      <xdr:col>29</xdr:col>
      <xdr:colOff>568325</xdr:colOff>
      <xdr:row>76</xdr:row>
      <xdr:rowOff>26561</xdr:rowOff>
    </xdr:to>
    <xdr:sp macro="" textlink="">
      <xdr:nvSpPr>
        <xdr:cNvPr id="867" name="円/楕円 866">
          <a:extLst>
            <a:ext uri="{FF2B5EF4-FFF2-40B4-BE49-F238E27FC236}">
              <a16:creationId xmlns="" xmlns:a16="http://schemas.microsoft.com/office/drawing/2014/main" id="{00000000-0008-0000-0600-000063030000}"/>
            </a:ext>
          </a:extLst>
        </xdr:cNvPr>
        <xdr:cNvSpPr/>
      </xdr:nvSpPr>
      <xdr:spPr>
        <a:xfrm>
          <a:off x="20383500" y="129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43088</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167111" y="1273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59,040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142197</xdr:rowOff>
    </xdr:from>
    <xdr:to>
      <xdr:col>28</xdr:col>
      <xdr:colOff>365125</xdr:colOff>
      <xdr:row>76</xdr:row>
      <xdr:rowOff>72346</xdr:rowOff>
    </xdr:to>
    <xdr:sp macro="" textlink="">
      <xdr:nvSpPr>
        <xdr:cNvPr id="869" name="円/楕円 868">
          <a:extLst>
            <a:ext uri="{FF2B5EF4-FFF2-40B4-BE49-F238E27FC236}">
              <a16:creationId xmlns="" xmlns:a16="http://schemas.microsoft.com/office/drawing/2014/main" id="{00000000-0008-0000-0600-000065030000}"/>
            </a:ext>
          </a:extLst>
        </xdr:cNvPr>
        <xdr:cNvSpPr/>
      </xdr:nvSpPr>
      <xdr:spPr>
        <a:xfrm>
          <a:off x="19494500" y="130009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63473</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278111" y="130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142278</xdr:rowOff>
    </xdr:from>
    <xdr:to>
      <xdr:col>27</xdr:col>
      <xdr:colOff>161925</xdr:colOff>
      <xdr:row>76</xdr:row>
      <xdr:rowOff>72428</xdr:rowOff>
    </xdr:to>
    <xdr:sp macro="" textlink="">
      <xdr:nvSpPr>
        <xdr:cNvPr id="871" name="円/楕円 870">
          <a:extLst>
            <a:ext uri="{FF2B5EF4-FFF2-40B4-BE49-F238E27FC236}">
              <a16:creationId xmlns="" xmlns:a16="http://schemas.microsoft.com/office/drawing/2014/main" id="{00000000-0008-0000-0600-000067030000}"/>
            </a:ext>
          </a:extLst>
        </xdr:cNvPr>
        <xdr:cNvSpPr/>
      </xdr:nvSpPr>
      <xdr:spPr>
        <a:xfrm>
          <a:off x="18605500" y="130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63555</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389111" y="1309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 xmlns:a16="http://schemas.microsoft.com/office/drawing/2014/main" id="{00000000-0008-0000-0600-000081030000}"/>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 xmlns:a16="http://schemas.microsoft.com/office/drawing/2014/main" id="{00000000-0008-0000-0600-000083030000}"/>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 xmlns:a16="http://schemas.microsoft.com/office/drawing/2014/main" id="{00000000-0008-0000-0600-000086030000}"/>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 xmlns:a16="http://schemas.microsoft.com/office/drawing/2014/main" id="{00000000-0008-0000-0600-000087030000}"/>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a:extLst>
            <a:ext uri="{FF2B5EF4-FFF2-40B4-BE49-F238E27FC236}">
              <a16:creationId xmlns="" xmlns:a16="http://schemas.microsoft.com/office/drawing/2014/main" id="{00000000-0008-0000-0600-000089030000}"/>
            </a:ext>
          </a:extLst>
        </xdr:cNvPr>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a:extLst>
            <a:ext uri="{FF2B5EF4-FFF2-40B4-BE49-F238E27FC236}">
              <a16:creationId xmlns="" xmlns:a16="http://schemas.microsoft.com/office/drawing/2014/main" id="{00000000-0008-0000-0600-00008C030000}"/>
            </a:ext>
          </a:extLst>
        </xdr:cNvPr>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a:extLst>
            <a:ext uri="{FF2B5EF4-FFF2-40B4-BE49-F238E27FC236}">
              <a16:creationId xmlns="" xmlns:a16="http://schemas.microsoft.com/office/drawing/2014/main" id="{00000000-0008-0000-0600-00008F030000}"/>
            </a:ext>
          </a:extLst>
        </xdr:cNvPr>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a:extLst>
            <a:ext uri="{FF2B5EF4-FFF2-40B4-BE49-F238E27FC236}">
              <a16:creationId xmlns="" xmlns:a16="http://schemas.microsoft.com/office/drawing/2014/main" id="{00000000-0008-0000-0600-000091030000}"/>
            </a:ext>
          </a:extLst>
        </xdr:cNvPr>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 xmlns:a16="http://schemas.microsoft.com/office/drawing/2014/main" id="{00000000-0008-0000-0600-000099030000}"/>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住民一人当たりのコストは、扶助費、普通建設事業費を除くと概ね類似団体と比較し、低い水準を保っている。</a:t>
          </a:r>
          <a:endParaRPr kumimoji="1" lang="en-US" altLang="ja-JP" sz="1300">
            <a:latin typeface="ＭＳ Ｐゴシック"/>
          </a:endParaRPr>
        </a:p>
        <a:p>
          <a:r>
            <a:rPr kumimoji="1" lang="ja-JP" altLang="en-US" sz="1300">
              <a:latin typeface="ＭＳ Ｐゴシック"/>
            </a:rPr>
            <a:t>　扶助費が、全国・県内・類似団体平均を上回っている要因として、特に児童福祉費が高水準にあることがあげられる。児童福祉費の多くを保育所運営費が占めており、他市と比較して幼稚園より保育所の比率が高いことが要因と考えられる。</a:t>
          </a:r>
          <a:endParaRPr kumimoji="1" lang="en-US" altLang="ja-JP" sz="1300">
            <a:latin typeface="ＭＳ Ｐゴシック"/>
          </a:endParaRPr>
        </a:p>
        <a:p>
          <a:r>
            <a:rPr kumimoji="1" lang="ja-JP" altLang="en-US" sz="1300">
              <a:latin typeface="ＭＳ Ｐゴシック"/>
            </a:rPr>
            <a:t>　普通建設事業費は、新世紀センター建築や防災情報伝達システム整備に経費を要したため、一時的にコストが高くなっている。これについては、Ｈ２８年度で事業が完了したため今後は適正な水準に戻る見込み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佐賀県鹿島市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30,205
30,079
112.12
15,508,776
15,196,714
305,460
7,139,988
10,487,047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92.6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71310</xdr:rowOff>
    </xdr:from>
    <xdr:to>
      <xdr:col>6</xdr:col>
      <xdr:colOff>511175</xdr:colOff>
      <xdr:row>35</xdr:row>
      <xdr:rowOff>137795</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072060"/>
          <a:ext cx="8382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71310</xdr:rowOff>
    </xdr:from>
    <xdr:to>
      <xdr:col>5</xdr:col>
      <xdr:colOff>358775</xdr:colOff>
      <xdr:row>35</xdr:row>
      <xdr:rowOff>123889</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072060"/>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123889</xdr:rowOff>
    </xdr:from>
    <xdr:to>
      <xdr:col>4</xdr:col>
      <xdr:colOff>155575</xdr:colOff>
      <xdr:row>35</xdr:row>
      <xdr:rowOff>159703</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124639"/>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107505</xdr:rowOff>
    </xdr:from>
    <xdr:to>
      <xdr:col>2</xdr:col>
      <xdr:colOff>638175</xdr:colOff>
      <xdr:row>35</xdr:row>
      <xdr:rowOff>159703</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108255"/>
          <a:ext cx="889000" cy="5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86995</xdr:rowOff>
    </xdr:from>
    <xdr:to>
      <xdr:col>6</xdr:col>
      <xdr:colOff>561975</xdr:colOff>
      <xdr:row>36</xdr:row>
      <xdr:rowOff>17145</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608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109872</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59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20510</xdr:rowOff>
    </xdr:from>
    <xdr:to>
      <xdr:col>5</xdr:col>
      <xdr:colOff>409575</xdr:colOff>
      <xdr:row>35</xdr:row>
      <xdr:rowOff>122110</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602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113237</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611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73089</xdr:rowOff>
    </xdr:from>
    <xdr:to>
      <xdr:col>4</xdr:col>
      <xdr:colOff>206375</xdr:colOff>
      <xdr:row>36</xdr:row>
      <xdr:rowOff>3239</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607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165816</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616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108903</xdr:rowOff>
    </xdr:from>
    <xdr:to>
      <xdr:col>3</xdr:col>
      <xdr:colOff>3175</xdr:colOff>
      <xdr:row>36</xdr:row>
      <xdr:rowOff>39053</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610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30180</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620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56705</xdr:rowOff>
    </xdr:from>
    <xdr:to>
      <xdr:col>1</xdr:col>
      <xdr:colOff>485775</xdr:colOff>
      <xdr:row>35</xdr:row>
      <xdr:rowOff>158305</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60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149432</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615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77663</xdr:rowOff>
    </xdr:from>
    <xdr:to>
      <xdr:col>6</xdr:col>
      <xdr:colOff>511175</xdr:colOff>
      <xdr:row>57</xdr:row>
      <xdr:rowOff>86967</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3797300" y="9850313"/>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 xmlns:a16="http://schemas.microsoft.com/office/drawing/2014/main" id="{00000000-0008-0000-0700-000076000000}"/>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78270</xdr:rowOff>
    </xdr:from>
    <xdr:to>
      <xdr:col>5</xdr:col>
      <xdr:colOff>358775</xdr:colOff>
      <xdr:row>57</xdr:row>
      <xdr:rowOff>86967</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850920"/>
          <a:ext cx="889000" cy="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a:extLst>
            <a:ext uri="{FF2B5EF4-FFF2-40B4-BE49-F238E27FC236}">
              <a16:creationId xmlns="" xmlns:a16="http://schemas.microsoft.com/office/drawing/2014/main" id="{00000000-0008-0000-0700-000078000000}"/>
            </a:ext>
          </a:extLst>
        </xdr:cNvPr>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75413</xdr:rowOff>
    </xdr:from>
    <xdr:to>
      <xdr:col>4</xdr:col>
      <xdr:colOff>155575</xdr:colOff>
      <xdr:row>57</xdr:row>
      <xdr:rowOff>78270</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a:off x="2019300" y="984806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a:extLst>
            <a:ext uri="{FF2B5EF4-FFF2-40B4-BE49-F238E27FC236}">
              <a16:creationId xmlns="" xmlns:a16="http://schemas.microsoft.com/office/drawing/2014/main" id="{00000000-0008-0000-0700-00007B000000}"/>
            </a:ext>
          </a:extLst>
        </xdr:cNvPr>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74302</xdr:rowOff>
    </xdr:from>
    <xdr:to>
      <xdr:col>2</xdr:col>
      <xdr:colOff>638175</xdr:colOff>
      <xdr:row>57</xdr:row>
      <xdr:rowOff>75413</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84695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a:extLst>
            <a:ext uri="{FF2B5EF4-FFF2-40B4-BE49-F238E27FC236}">
              <a16:creationId xmlns="" xmlns:a16="http://schemas.microsoft.com/office/drawing/2014/main" id="{00000000-0008-0000-0700-00007E000000}"/>
            </a:ext>
          </a:extLst>
        </xdr:cNvPr>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a:extLst>
            <a:ext uri="{FF2B5EF4-FFF2-40B4-BE49-F238E27FC236}">
              <a16:creationId xmlns="" xmlns:a16="http://schemas.microsoft.com/office/drawing/2014/main" id="{00000000-0008-0000-0700-000080000000}"/>
            </a:ext>
          </a:extLst>
        </xdr:cNvPr>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26863</xdr:rowOff>
    </xdr:from>
    <xdr:to>
      <xdr:col>6</xdr:col>
      <xdr:colOff>561975</xdr:colOff>
      <xdr:row>57</xdr:row>
      <xdr:rowOff>128463</xdr:rowOff>
    </xdr:to>
    <xdr:sp macro="" textlink="">
      <xdr:nvSpPr>
        <xdr:cNvPr id="135" name="円/楕円 134">
          <a:extLst>
            <a:ext uri="{FF2B5EF4-FFF2-40B4-BE49-F238E27FC236}">
              <a16:creationId xmlns="" xmlns:a16="http://schemas.microsoft.com/office/drawing/2014/main" id="{00000000-0008-0000-0700-000087000000}"/>
            </a:ext>
          </a:extLst>
        </xdr:cNvPr>
        <xdr:cNvSpPr/>
      </xdr:nvSpPr>
      <xdr:spPr>
        <a:xfrm>
          <a:off x="4584700" y="979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113240</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71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51,069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36167</xdr:rowOff>
    </xdr:from>
    <xdr:to>
      <xdr:col>5</xdr:col>
      <xdr:colOff>409575</xdr:colOff>
      <xdr:row>57</xdr:row>
      <xdr:rowOff>137767</xdr:rowOff>
    </xdr:to>
    <xdr:sp macro="" textlink="">
      <xdr:nvSpPr>
        <xdr:cNvPr id="137" name="円/楕円 136">
          <a:extLst>
            <a:ext uri="{FF2B5EF4-FFF2-40B4-BE49-F238E27FC236}">
              <a16:creationId xmlns="" xmlns:a16="http://schemas.microsoft.com/office/drawing/2014/main" id="{00000000-0008-0000-0700-000089000000}"/>
            </a:ext>
          </a:extLst>
        </xdr:cNvPr>
        <xdr:cNvSpPr/>
      </xdr:nvSpPr>
      <xdr:spPr>
        <a:xfrm>
          <a:off x="3746500" y="980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128894</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90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49,034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27470</xdr:rowOff>
    </xdr:from>
    <xdr:to>
      <xdr:col>4</xdr:col>
      <xdr:colOff>206375</xdr:colOff>
      <xdr:row>57</xdr:row>
      <xdr:rowOff>129070</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2857500" y="98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120197</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8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24613</xdr:rowOff>
    </xdr:from>
    <xdr:to>
      <xdr:col>3</xdr:col>
      <xdr:colOff>3175</xdr:colOff>
      <xdr:row>57</xdr:row>
      <xdr:rowOff>126213</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1968500" y="97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117340</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88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23502</xdr:rowOff>
    </xdr:from>
    <xdr:to>
      <xdr:col>1</xdr:col>
      <xdr:colOff>485775</xdr:colOff>
      <xdr:row>57</xdr:row>
      <xdr:rowOff>125102</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1079500" y="97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116229</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8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96774</xdr:rowOff>
    </xdr:from>
    <xdr:to>
      <xdr:col>6</xdr:col>
      <xdr:colOff>511175</xdr:colOff>
      <xdr:row>76</xdr:row>
      <xdr:rowOff>155620</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3126974"/>
          <a:ext cx="838200" cy="58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 xmlns:a16="http://schemas.microsoft.com/office/drawing/2014/main" id="{00000000-0008-0000-0700-0000AE000000}"/>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155620</xdr:rowOff>
    </xdr:from>
    <xdr:to>
      <xdr:col>5</xdr:col>
      <xdr:colOff>358775</xdr:colOff>
      <xdr:row>77</xdr:row>
      <xdr:rowOff>5617</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185820"/>
          <a:ext cx="889000" cy="2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a:extLst>
            <a:ext uri="{FF2B5EF4-FFF2-40B4-BE49-F238E27FC236}">
              <a16:creationId xmlns="" xmlns:a16="http://schemas.microsoft.com/office/drawing/2014/main" id="{00000000-0008-0000-0700-0000B0000000}"/>
            </a:ext>
          </a:extLst>
        </xdr:cNvPr>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5617</xdr:rowOff>
    </xdr:from>
    <xdr:to>
      <xdr:col>4</xdr:col>
      <xdr:colOff>155575</xdr:colOff>
      <xdr:row>77</xdr:row>
      <xdr:rowOff>20275</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207267"/>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a:extLst>
            <a:ext uri="{FF2B5EF4-FFF2-40B4-BE49-F238E27FC236}">
              <a16:creationId xmlns="" xmlns:a16="http://schemas.microsoft.com/office/drawing/2014/main" id="{00000000-0008-0000-0700-0000B3000000}"/>
            </a:ext>
          </a:extLst>
        </xdr:cNvPr>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20275</xdr:rowOff>
    </xdr:from>
    <xdr:to>
      <xdr:col>2</xdr:col>
      <xdr:colOff>638175</xdr:colOff>
      <xdr:row>77</xdr:row>
      <xdr:rowOff>64395</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flipV="1">
          <a:off x="1130300" y="13221925"/>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45974</xdr:rowOff>
    </xdr:from>
    <xdr:to>
      <xdr:col>6</xdr:col>
      <xdr:colOff>561975</xdr:colOff>
      <xdr:row>76</xdr:row>
      <xdr:rowOff>147574</xdr:rowOff>
    </xdr:to>
    <xdr:sp macro="" textlink="">
      <xdr:nvSpPr>
        <xdr:cNvPr id="191" name="円/楕円 190">
          <a:extLst>
            <a:ext uri="{FF2B5EF4-FFF2-40B4-BE49-F238E27FC236}">
              <a16:creationId xmlns="" xmlns:a16="http://schemas.microsoft.com/office/drawing/2014/main" id="{00000000-0008-0000-0700-0000BF000000}"/>
            </a:ext>
          </a:extLst>
        </xdr:cNvPr>
        <xdr:cNvSpPr/>
      </xdr:nvSpPr>
      <xdr:spPr>
        <a:xfrm>
          <a:off x="4584700" y="1307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68850</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292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184,389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104820</xdr:rowOff>
    </xdr:from>
    <xdr:to>
      <xdr:col>5</xdr:col>
      <xdr:colOff>409575</xdr:colOff>
      <xdr:row>77</xdr:row>
      <xdr:rowOff>34970</xdr:rowOff>
    </xdr:to>
    <xdr:sp macro="" textlink="">
      <xdr:nvSpPr>
        <xdr:cNvPr id="193" name="円/楕円 192">
          <a:extLst>
            <a:ext uri="{FF2B5EF4-FFF2-40B4-BE49-F238E27FC236}">
              <a16:creationId xmlns="" xmlns:a16="http://schemas.microsoft.com/office/drawing/2014/main" id="{00000000-0008-0000-0700-0000C1000000}"/>
            </a:ext>
          </a:extLst>
        </xdr:cNvPr>
        <xdr:cNvSpPr/>
      </xdr:nvSpPr>
      <xdr:spPr>
        <a:xfrm>
          <a:off x="3746500" y="131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51497</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4" y="1291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171,518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126267</xdr:rowOff>
    </xdr:from>
    <xdr:to>
      <xdr:col>4</xdr:col>
      <xdr:colOff>206375</xdr:colOff>
      <xdr:row>77</xdr:row>
      <xdr:rowOff>56417</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2857500" y="1315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72944</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4" y="1293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166,827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140925</xdr:rowOff>
    </xdr:from>
    <xdr:to>
      <xdr:col>3</xdr:col>
      <xdr:colOff>3175</xdr:colOff>
      <xdr:row>77</xdr:row>
      <xdr:rowOff>71075</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1968500" y="131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87602</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4" y="1294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163,621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13595</xdr:rowOff>
    </xdr:from>
    <xdr:to>
      <xdr:col>1</xdr:col>
      <xdr:colOff>485775</xdr:colOff>
      <xdr:row>77</xdr:row>
      <xdr:rowOff>115195</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1079500" y="13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106322</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4" y="1330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 xmlns:a16="http://schemas.microsoft.com/office/drawing/2014/main" id="{00000000-0008-0000-0700-0000DD000000}"/>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 xmlns:a16="http://schemas.microsoft.com/office/drawing/2014/main" id="{00000000-0008-0000-0700-0000DF000000}"/>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35664</xdr:rowOff>
    </xdr:from>
    <xdr:to>
      <xdr:col>6</xdr:col>
      <xdr:colOff>511175</xdr:colOff>
      <xdr:row>97</xdr:row>
      <xdr:rowOff>39630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3797300" y="16666314"/>
          <a:ext cx="8382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 xmlns:a16="http://schemas.microsoft.com/office/drawing/2014/main" id="{00000000-0008-0000-0700-0000E2000000}"/>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 xmlns:a16="http://schemas.microsoft.com/office/drawing/2014/main" id="{00000000-0008-0000-0700-0000E3000000}"/>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33441</xdr:rowOff>
    </xdr:from>
    <xdr:to>
      <xdr:col>5</xdr:col>
      <xdr:colOff>358775</xdr:colOff>
      <xdr:row>97</xdr:row>
      <xdr:rowOff>35664</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2908300" y="16664091"/>
          <a:ext cx="889000" cy="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a:extLst>
            <a:ext uri="{FF2B5EF4-FFF2-40B4-BE49-F238E27FC236}">
              <a16:creationId xmlns="" xmlns:a16="http://schemas.microsoft.com/office/drawing/2014/main" id="{00000000-0008-0000-0700-0000E5000000}"/>
            </a:ext>
          </a:extLst>
        </xdr:cNvPr>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33441</xdr:rowOff>
    </xdr:from>
    <xdr:to>
      <xdr:col>4</xdr:col>
      <xdr:colOff>155575</xdr:colOff>
      <xdr:row>97</xdr:row>
      <xdr:rowOff>45236</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flipV="1">
          <a:off x="2019300" y="16664091"/>
          <a:ext cx="889000" cy="1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a:extLst>
            <a:ext uri="{FF2B5EF4-FFF2-40B4-BE49-F238E27FC236}">
              <a16:creationId xmlns="" xmlns:a16="http://schemas.microsoft.com/office/drawing/2014/main" id="{00000000-0008-0000-0700-0000E8000000}"/>
            </a:ext>
          </a:extLst>
        </xdr:cNvPr>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a:extLst>
            <a:ext uri="{FF2B5EF4-FFF2-40B4-BE49-F238E27FC236}">
              <a16:creationId xmlns="" xmlns:a16="http://schemas.microsoft.com/office/drawing/2014/main" id="{00000000-0008-0000-0700-0000E9000000}"/>
            </a:ext>
          </a:extLst>
        </xdr:cNvPr>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45236</xdr:rowOff>
    </xdr:from>
    <xdr:to>
      <xdr:col>2</xdr:col>
      <xdr:colOff>638175</xdr:colOff>
      <xdr:row>97</xdr:row>
      <xdr:rowOff>49248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1130300" y="16675886"/>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a:extLst>
            <a:ext uri="{FF2B5EF4-FFF2-40B4-BE49-F238E27FC236}">
              <a16:creationId xmlns="" xmlns:a16="http://schemas.microsoft.com/office/drawing/2014/main" id="{00000000-0008-0000-0700-0000EB000000}"/>
            </a:ext>
          </a:extLst>
        </xdr:cNvPr>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171353</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863111" y="162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160280</xdr:rowOff>
    </xdr:from>
    <xdr:to>
      <xdr:col>6</xdr:col>
      <xdr:colOff>561975</xdr:colOff>
      <xdr:row>97</xdr:row>
      <xdr:rowOff>90430</xdr:rowOff>
    </xdr:to>
    <xdr:sp macro="" textlink="">
      <xdr:nvSpPr>
        <xdr:cNvPr id="244" name="円/楕円 243">
          <a:extLst>
            <a:ext uri="{FF2B5EF4-FFF2-40B4-BE49-F238E27FC236}">
              <a16:creationId xmlns="" xmlns:a16="http://schemas.microsoft.com/office/drawing/2014/main" id="{00000000-0008-0000-0700-0000F4000000}"/>
            </a:ext>
          </a:extLst>
        </xdr:cNvPr>
        <xdr:cNvSpPr/>
      </xdr:nvSpPr>
      <xdr:spPr>
        <a:xfrm>
          <a:off x="4584700" y="166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75207</xdr:rowOff>
    </xdr:from>
    <xdr:ext cx="534377" cy="259045"/>
    <xdr:sp macro="" textlink="">
      <xdr:nvSpPr>
        <xdr:cNvPr id="245" name="衛生費該当値テキスト">
          <a:extLst>
            <a:ext uri="{FF2B5EF4-FFF2-40B4-BE49-F238E27FC236}">
              <a16:creationId xmlns="" xmlns:a16="http://schemas.microsoft.com/office/drawing/2014/main" id="{00000000-0008-0000-0700-0000F5000000}"/>
            </a:ext>
          </a:extLst>
        </xdr:cNvPr>
        <xdr:cNvSpPr txBox="1"/>
      </xdr:nvSpPr>
      <xdr:spPr>
        <a:xfrm>
          <a:off x="4686300" y="1653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27,510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156314</xdr:rowOff>
    </xdr:from>
    <xdr:to>
      <xdr:col>5</xdr:col>
      <xdr:colOff>409575</xdr:colOff>
      <xdr:row>97</xdr:row>
      <xdr:rowOff>86464</xdr:rowOff>
    </xdr:to>
    <xdr:sp macro="" textlink="">
      <xdr:nvSpPr>
        <xdr:cNvPr id="246" name="円/楕円 245">
          <a:extLst>
            <a:ext uri="{FF2B5EF4-FFF2-40B4-BE49-F238E27FC236}">
              <a16:creationId xmlns="" xmlns:a16="http://schemas.microsoft.com/office/drawing/2014/main" id="{00000000-0008-0000-0700-0000F6000000}"/>
            </a:ext>
          </a:extLst>
        </xdr:cNvPr>
        <xdr:cNvSpPr/>
      </xdr:nvSpPr>
      <xdr:spPr>
        <a:xfrm>
          <a:off x="3746500" y="166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77591</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530111" y="1670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154091</xdr:rowOff>
    </xdr:from>
    <xdr:to>
      <xdr:col>4</xdr:col>
      <xdr:colOff>206375</xdr:colOff>
      <xdr:row>97</xdr:row>
      <xdr:rowOff>84241</xdr:rowOff>
    </xdr:to>
    <xdr:sp macro="" textlink="">
      <xdr:nvSpPr>
        <xdr:cNvPr id="248" name="円/楕円 247">
          <a:extLst>
            <a:ext uri="{FF2B5EF4-FFF2-40B4-BE49-F238E27FC236}">
              <a16:creationId xmlns="" xmlns:a16="http://schemas.microsoft.com/office/drawing/2014/main" id="{00000000-0008-0000-0700-0000F8000000}"/>
            </a:ext>
          </a:extLst>
        </xdr:cNvPr>
        <xdr:cNvSpPr/>
      </xdr:nvSpPr>
      <xdr:spPr>
        <a:xfrm>
          <a:off x="2857500" y="166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75368</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641111" y="167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165886</xdr:rowOff>
    </xdr:from>
    <xdr:to>
      <xdr:col>3</xdr:col>
      <xdr:colOff>3175</xdr:colOff>
      <xdr:row>97</xdr:row>
      <xdr:rowOff>96036</xdr:rowOff>
    </xdr:to>
    <xdr:sp macro="" textlink="">
      <xdr:nvSpPr>
        <xdr:cNvPr id="250" name="円/楕円 249">
          <a:extLst>
            <a:ext uri="{FF2B5EF4-FFF2-40B4-BE49-F238E27FC236}">
              <a16:creationId xmlns="" xmlns:a16="http://schemas.microsoft.com/office/drawing/2014/main" id="{00000000-0008-0000-0700-0000FA000000}"/>
            </a:ext>
          </a:extLst>
        </xdr:cNvPr>
        <xdr:cNvSpPr/>
      </xdr:nvSpPr>
      <xdr:spPr>
        <a:xfrm>
          <a:off x="1968500" y="1662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87163</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752111" y="1671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26,529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169898</xdr:rowOff>
    </xdr:from>
    <xdr:to>
      <xdr:col>1</xdr:col>
      <xdr:colOff>485775</xdr:colOff>
      <xdr:row>97</xdr:row>
      <xdr:rowOff>100048</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1079500" y="1662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91175</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863111" y="167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a:extLst>
            <a:ext uri="{FF2B5EF4-FFF2-40B4-BE49-F238E27FC236}">
              <a16:creationId xmlns="" xmlns:a16="http://schemas.microsoft.com/office/drawing/2014/main" id="{00000000-0008-0000-07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107696</xdr:rowOff>
    </xdr:from>
    <xdr:to>
      <xdr:col>15</xdr:col>
      <xdr:colOff>180975</xdr:colOff>
      <xdr:row>35</xdr:row>
      <xdr:rowOff>120432</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108446"/>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120558</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464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a:extLst>
            <a:ext uri="{FF2B5EF4-FFF2-40B4-BE49-F238E27FC236}">
              <a16:creationId xmlns="" xmlns:a16="http://schemas.microsoft.com/office/drawing/2014/main" id="{00000000-0008-0000-0700-00001E010000}"/>
            </a:ext>
          </a:extLst>
        </xdr:cNvPr>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107696</xdr:rowOff>
    </xdr:from>
    <xdr:to>
      <xdr:col>14</xdr:col>
      <xdr:colOff>28575</xdr:colOff>
      <xdr:row>35</xdr:row>
      <xdr:rowOff>121739</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8750300" y="610844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a:extLst>
            <a:ext uri="{FF2B5EF4-FFF2-40B4-BE49-F238E27FC236}">
              <a16:creationId xmlns="" xmlns:a16="http://schemas.microsoft.com/office/drawing/2014/main" id="{00000000-0008-0000-0700-000020010000}"/>
            </a:ext>
          </a:extLst>
        </xdr:cNvPr>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28465</xdr:rowOff>
    </xdr:from>
    <xdr:ext cx="378565"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134148</xdr:rowOff>
    </xdr:from>
    <xdr:to>
      <xdr:col>12</xdr:col>
      <xdr:colOff>511175</xdr:colOff>
      <xdr:row>35</xdr:row>
      <xdr:rowOff>121739</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a:off x="7861300" y="5620548"/>
          <a:ext cx="889000" cy="50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a:extLst>
            <a:ext uri="{FF2B5EF4-FFF2-40B4-BE49-F238E27FC236}">
              <a16:creationId xmlns="" xmlns:a16="http://schemas.microsoft.com/office/drawing/2014/main" id="{00000000-0008-0000-0700-000023010000}"/>
            </a:ext>
          </a:extLst>
        </xdr:cNvPr>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27360</xdr:rowOff>
    </xdr:from>
    <xdr:to>
      <xdr:col>11</xdr:col>
      <xdr:colOff>307975</xdr:colOff>
      <xdr:row>32</xdr:row>
      <xdr:rowOff>134148</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6972300" y="5170860"/>
          <a:ext cx="889000" cy="4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50672</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26427" y="605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69632</xdr:rowOff>
    </xdr:from>
    <xdr:to>
      <xdr:col>15</xdr:col>
      <xdr:colOff>231775</xdr:colOff>
      <xdr:row>35</xdr:row>
      <xdr:rowOff>171232</xdr:rowOff>
    </xdr:to>
    <xdr:sp macro="" textlink="">
      <xdr:nvSpPr>
        <xdr:cNvPr id="303" name="円/楕円 302">
          <a:extLst>
            <a:ext uri="{FF2B5EF4-FFF2-40B4-BE49-F238E27FC236}">
              <a16:creationId xmlns="" xmlns:a16="http://schemas.microsoft.com/office/drawing/2014/main" id="{00000000-0008-0000-0700-00002F010000}"/>
            </a:ext>
          </a:extLst>
        </xdr:cNvPr>
        <xdr:cNvSpPr/>
      </xdr:nvSpPr>
      <xdr:spPr>
        <a:xfrm>
          <a:off x="10426700" y="607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92509</xdr:rowOff>
    </xdr:from>
    <xdr:ext cx="469744"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592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56896</xdr:rowOff>
    </xdr:from>
    <xdr:to>
      <xdr:col>14</xdr:col>
      <xdr:colOff>79375</xdr:colOff>
      <xdr:row>35</xdr:row>
      <xdr:rowOff>158496</xdr:rowOff>
    </xdr:to>
    <xdr:sp macro="" textlink="">
      <xdr:nvSpPr>
        <xdr:cNvPr id="305" name="円/楕円 304">
          <a:extLst>
            <a:ext uri="{FF2B5EF4-FFF2-40B4-BE49-F238E27FC236}">
              <a16:creationId xmlns="" xmlns:a16="http://schemas.microsoft.com/office/drawing/2014/main" id="{00000000-0008-0000-0700-000031010000}"/>
            </a:ext>
          </a:extLst>
        </xdr:cNvPr>
        <xdr:cNvSpPr/>
      </xdr:nvSpPr>
      <xdr:spPr>
        <a:xfrm>
          <a:off x="9588500" y="605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3573</xdr:rowOff>
    </xdr:from>
    <xdr:ext cx="469744"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04427" y="583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70939</xdr:rowOff>
    </xdr:from>
    <xdr:to>
      <xdr:col>12</xdr:col>
      <xdr:colOff>561975</xdr:colOff>
      <xdr:row>36</xdr:row>
      <xdr:rowOff>1089</xdr:rowOff>
    </xdr:to>
    <xdr:sp macro="" textlink="">
      <xdr:nvSpPr>
        <xdr:cNvPr id="307" name="円/楕円 306">
          <a:extLst>
            <a:ext uri="{FF2B5EF4-FFF2-40B4-BE49-F238E27FC236}">
              <a16:creationId xmlns="" xmlns:a16="http://schemas.microsoft.com/office/drawing/2014/main" id="{00000000-0008-0000-0700-000033010000}"/>
            </a:ext>
          </a:extLst>
        </xdr:cNvPr>
        <xdr:cNvSpPr/>
      </xdr:nvSpPr>
      <xdr:spPr>
        <a:xfrm>
          <a:off x="8699500" y="607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17616</xdr:rowOff>
    </xdr:from>
    <xdr:ext cx="469744"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15427"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83348</xdr:rowOff>
    </xdr:from>
    <xdr:to>
      <xdr:col>11</xdr:col>
      <xdr:colOff>358775</xdr:colOff>
      <xdr:row>33</xdr:row>
      <xdr:rowOff>13498</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7810500" y="55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30025</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26427" y="53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3,567</a:t>
          </a:r>
          <a:endParaRPr kumimoji="1" lang="ja-JP" altLang="en-US" sz="1000" b="1">
            <a:solidFill>
              <a:srgbClr val="FF0000"/>
            </a:solidFill>
            <a:latin typeface="ＭＳ Ｐゴシック"/>
          </a:endParaRPr>
        </a:p>
      </xdr:txBody>
    </xdr:sp>
    <xdr:clientData/>
  </xdr:oneCellAnchor>
  <xdr:twoCellAnchor>
    <xdr:from>
      <xdr:col>10</xdr:col>
      <xdr:colOff>53975</xdr:colOff>
      <xdr:row>29</xdr:row>
      <xdr:rowOff>148010</xdr:rowOff>
    </xdr:from>
    <xdr:to>
      <xdr:col>10</xdr:col>
      <xdr:colOff>155575</xdr:colOff>
      <xdr:row>30</xdr:row>
      <xdr:rowOff>78160</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6921500" y="51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94687</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37427" y="489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a:extLst>
            <a:ext uri="{FF2B5EF4-FFF2-40B4-BE49-F238E27FC236}">
              <a16:creationId xmlns="" xmlns:a16="http://schemas.microsoft.com/office/drawing/2014/main" id="{00000000-0008-0000-0700-000051010000}"/>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a:extLst>
            <a:ext uri="{FF2B5EF4-FFF2-40B4-BE49-F238E27FC236}">
              <a16:creationId xmlns="" xmlns:a16="http://schemas.microsoft.com/office/drawing/2014/main" id="{00000000-0008-0000-0700-000053010000}"/>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72822</xdr:rowOff>
    </xdr:from>
    <xdr:to>
      <xdr:col>15</xdr:col>
      <xdr:colOff>180975</xdr:colOff>
      <xdr:row>57</xdr:row>
      <xdr:rowOff>25324</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flipV="1">
          <a:off x="9639300" y="9502572"/>
          <a:ext cx="838200" cy="2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a:extLst>
            <a:ext uri="{FF2B5EF4-FFF2-40B4-BE49-F238E27FC236}">
              <a16:creationId xmlns="" xmlns:a16="http://schemas.microsoft.com/office/drawing/2014/main" id="{00000000-0008-0000-0700-000056010000}"/>
            </a:ext>
          </a:extLst>
        </xdr:cNvPr>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a:extLst>
            <a:ext uri="{FF2B5EF4-FFF2-40B4-BE49-F238E27FC236}">
              <a16:creationId xmlns="" xmlns:a16="http://schemas.microsoft.com/office/drawing/2014/main" id="{00000000-0008-0000-0700-000057010000}"/>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25324</xdr:rowOff>
    </xdr:from>
    <xdr:to>
      <xdr:col>14</xdr:col>
      <xdr:colOff>28575</xdr:colOff>
      <xdr:row>57</xdr:row>
      <xdr:rowOff>52248</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8750300" y="9797974"/>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a:extLst>
            <a:ext uri="{FF2B5EF4-FFF2-40B4-BE49-F238E27FC236}">
              <a16:creationId xmlns="" xmlns:a16="http://schemas.microsoft.com/office/drawing/2014/main" id="{00000000-0008-0000-0700-000059010000}"/>
            </a:ext>
          </a:extLst>
        </xdr:cNvPr>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52248</xdr:rowOff>
    </xdr:from>
    <xdr:to>
      <xdr:col>12</xdr:col>
      <xdr:colOff>511175</xdr:colOff>
      <xdr:row>57</xdr:row>
      <xdr:rowOff>87757</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flipV="1">
          <a:off x="7861300" y="9824898"/>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a:extLst>
            <a:ext uri="{FF2B5EF4-FFF2-40B4-BE49-F238E27FC236}">
              <a16:creationId xmlns="" xmlns:a16="http://schemas.microsoft.com/office/drawing/2014/main" id="{00000000-0008-0000-0700-00005C010000}"/>
            </a:ext>
          </a:extLst>
        </xdr:cNvPr>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171031</xdr:rowOff>
    </xdr:from>
    <xdr:to>
      <xdr:col>11</xdr:col>
      <xdr:colOff>307975</xdr:colOff>
      <xdr:row>57</xdr:row>
      <xdr:rowOff>87757</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6972300" y="9772231"/>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a:extLst>
            <a:ext uri="{FF2B5EF4-FFF2-40B4-BE49-F238E27FC236}">
              <a16:creationId xmlns="" xmlns:a16="http://schemas.microsoft.com/office/drawing/2014/main" id="{00000000-0008-0000-0700-00005F010000}"/>
            </a:ext>
          </a:extLst>
        </xdr:cNvPr>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22022</xdr:rowOff>
    </xdr:from>
    <xdr:to>
      <xdr:col>15</xdr:col>
      <xdr:colOff>231775</xdr:colOff>
      <xdr:row>55</xdr:row>
      <xdr:rowOff>123622</xdr:rowOff>
    </xdr:to>
    <xdr:sp macro="" textlink="">
      <xdr:nvSpPr>
        <xdr:cNvPr id="360" name="円/楕円 359">
          <a:extLst>
            <a:ext uri="{FF2B5EF4-FFF2-40B4-BE49-F238E27FC236}">
              <a16:creationId xmlns="" xmlns:a16="http://schemas.microsoft.com/office/drawing/2014/main" id="{00000000-0008-0000-0700-000068010000}"/>
            </a:ext>
          </a:extLst>
        </xdr:cNvPr>
        <xdr:cNvSpPr/>
      </xdr:nvSpPr>
      <xdr:spPr>
        <a:xfrm>
          <a:off x="10426700" y="94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44899</xdr:rowOff>
    </xdr:from>
    <xdr:ext cx="534377" cy="259045"/>
    <xdr:sp macro="" textlink="">
      <xdr:nvSpPr>
        <xdr:cNvPr id="361" name="農林水産業費該当値テキスト">
          <a:extLst>
            <a:ext uri="{FF2B5EF4-FFF2-40B4-BE49-F238E27FC236}">
              <a16:creationId xmlns="" xmlns:a16="http://schemas.microsoft.com/office/drawing/2014/main" id="{00000000-0008-0000-0700-000069010000}"/>
            </a:ext>
          </a:extLst>
        </xdr:cNvPr>
        <xdr:cNvSpPr txBox="1"/>
      </xdr:nvSpPr>
      <xdr:spPr>
        <a:xfrm>
          <a:off x="10528300" y="930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51,766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145974</xdr:rowOff>
    </xdr:from>
    <xdr:to>
      <xdr:col>14</xdr:col>
      <xdr:colOff>79375</xdr:colOff>
      <xdr:row>57</xdr:row>
      <xdr:rowOff>76124</xdr:rowOff>
    </xdr:to>
    <xdr:sp macro="" textlink="">
      <xdr:nvSpPr>
        <xdr:cNvPr id="362" name="円/楕円 361">
          <a:extLst>
            <a:ext uri="{FF2B5EF4-FFF2-40B4-BE49-F238E27FC236}">
              <a16:creationId xmlns="" xmlns:a16="http://schemas.microsoft.com/office/drawing/2014/main" id="{00000000-0008-0000-0700-00006A010000}"/>
            </a:ext>
          </a:extLst>
        </xdr:cNvPr>
        <xdr:cNvSpPr/>
      </xdr:nvSpPr>
      <xdr:spPr>
        <a:xfrm>
          <a:off x="9588500" y="974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67251</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372111" y="983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1448</xdr:rowOff>
    </xdr:from>
    <xdr:to>
      <xdr:col>12</xdr:col>
      <xdr:colOff>561975</xdr:colOff>
      <xdr:row>57</xdr:row>
      <xdr:rowOff>103048</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8699500" y="97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94175</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483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26,386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36957</xdr:rowOff>
    </xdr:from>
    <xdr:to>
      <xdr:col>11</xdr:col>
      <xdr:colOff>358775</xdr:colOff>
      <xdr:row>57</xdr:row>
      <xdr:rowOff>138557</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7810500" y="98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129684</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594111" y="99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120231</xdr:rowOff>
    </xdr:from>
    <xdr:to>
      <xdr:col>10</xdr:col>
      <xdr:colOff>155575</xdr:colOff>
      <xdr:row>57</xdr:row>
      <xdr:rowOff>50381</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6921500" y="97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66908</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05111" y="949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a:extLst>
            <a:ext uri="{FF2B5EF4-FFF2-40B4-BE49-F238E27FC236}">
              <a16:creationId xmlns="" xmlns:a16="http://schemas.microsoft.com/office/drawing/2014/main" id="{00000000-0008-0000-0700-00008A010000}"/>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a:extLst>
            <a:ext uri="{FF2B5EF4-FFF2-40B4-BE49-F238E27FC236}">
              <a16:creationId xmlns="" xmlns:a16="http://schemas.microsoft.com/office/drawing/2014/main" id="{00000000-0008-0000-0700-00008C010000}"/>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65315</xdr:rowOff>
    </xdr:from>
    <xdr:to>
      <xdr:col>15</xdr:col>
      <xdr:colOff>180975</xdr:colOff>
      <xdr:row>78</xdr:row>
      <xdr:rowOff>87795</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9639300" y="13438415"/>
          <a:ext cx="838200" cy="2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a:extLst>
            <a:ext uri="{FF2B5EF4-FFF2-40B4-BE49-F238E27FC236}">
              <a16:creationId xmlns="" xmlns:a16="http://schemas.microsoft.com/office/drawing/2014/main" id="{00000000-0008-0000-0700-00008F010000}"/>
            </a:ext>
          </a:extLst>
        </xdr:cNvPr>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a:extLst>
            <a:ext uri="{FF2B5EF4-FFF2-40B4-BE49-F238E27FC236}">
              <a16:creationId xmlns="" xmlns:a16="http://schemas.microsoft.com/office/drawing/2014/main" id="{00000000-0008-0000-0700-000090010000}"/>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65315</xdr:rowOff>
    </xdr:from>
    <xdr:to>
      <xdr:col>14</xdr:col>
      <xdr:colOff>28575</xdr:colOff>
      <xdr:row>78</xdr:row>
      <xdr:rowOff>103696</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flipV="1">
          <a:off x="8750300" y="13438415"/>
          <a:ext cx="889000" cy="3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a:extLst>
            <a:ext uri="{FF2B5EF4-FFF2-40B4-BE49-F238E27FC236}">
              <a16:creationId xmlns="" xmlns:a16="http://schemas.microsoft.com/office/drawing/2014/main" id="{00000000-0008-0000-0700-000092010000}"/>
            </a:ext>
          </a:extLst>
        </xdr:cNvPr>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103696</xdr:rowOff>
    </xdr:from>
    <xdr:to>
      <xdr:col>12</xdr:col>
      <xdr:colOff>511175</xdr:colOff>
      <xdr:row>78</xdr:row>
      <xdr:rowOff>107823</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7861300" y="13476796"/>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a:extLst>
            <a:ext uri="{FF2B5EF4-FFF2-40B4-BE49-F238E27FC236}">
              <a16:creationId xmlns="" xmlns:a16="http://schemas.microsoft.com/office/drawing/2014/main" id="{00000000-0008-0000-0700-000095010000}"/>
            </a:ext>
          </a:extLst>
        </xdr:cNvPr>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107823</xdr:rowOff>
    </xdr:from>
    <xdr:to>
      <xdr:col>11</xdr:col>
      <xdr:colOff>307975</xdr:colOff>
      <xdr:row>78</xdr:row>
      <xdr:rowOff>113957</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6972300" y="13480923"/>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a:extLst>
            <a:ext uri="{FF2B5EF4-FFF2-40B4-BE49-F238E27FC236}">
              <a16:creationId xmlns="" xmlns:a16="http://schemas.microsoft.com/office/drawing/2014/main" id="{00000000-0008-0000-0700-000098010000}"/>
            </a:ext>
          </a:extLst>
        </xdr:cNvPr>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113631</xdr:rowOff>
    </xdr:from>
    <xdr:ext cx="534377"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6705111" y="131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36995</xdr:rowOff>
    </xdr:from>
    <xdr:to>
      <xdr:col>15</xdr:col>
      <xdr:colOff>231775</xdr:colOff>
      <xdr:row>78</xdr:row>
      <xdr:rowOff>138595</xdr:rowOff>
    </xdr:to>
    <xdr:sp macro="" textlink="">
      <xdr:nvSpPr>
        <xdr:cNvPr id="417" name="円/楕円 416">
          <a:extLst>
            <a:ext uri="{FF2B5EF4-FFF2-40B4-BE49-F238E27FC236}">
              <a16:creationId xmlns="" xmlns:a16="http://schemas.microsoft.com/office/drawing/2014/main" id="{00000000-0008-0000-0700-0000A1010000}"/>
            </a:ext>
          </a:extLst>
        </xdr:cNvPr>
        <xdr:cNvSpPr/>
      </xdr:nvSpPr>
      <xdr:spPr>
        <a:xfrm>
          <a:off x="10426700" y="134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123372</xdr:rowOff>
    </xdr:from>
    <xdr:ext cx="534377" cy="259045"/>
    <xdr:sp macro="" textlink="">
      <xdr:nvSpPr>
        <xdr:cNvPr id="418" name="商工費該当値テキスト">
          <a:extLst>
            <a:ext uri="{FF2B5EF4-FFF2-40B4-BE49-F238E27FC236}">
              <a16:creationId xmlns="" xmlns:a16="http://schemas.microsoft.com/office/drawing/2014/main" id="{00000000-0008-0000-0700-0000A2010000}"/>
            </a:ext>
          </a:extLst>
        </xdr:cNvPr>
        <xdr:cNvSpPr txBox="1"/>
      </xdr:nvSpPr>
      <xdr:spPr>
        <a:xfrm>
          <a:off x="10528300" y="1332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10,087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14515</xdr:rowOff>
    </xdr:from>
    <xdr:to>
      <xdr:col>14</xdr:col>
      <xdr:colOff>79375</xdr:colOff>
      <xdr:row>78</xdr:row>
      <xdr:rowOff>116115</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9588500" y="1338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107242</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372111" y="1348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52896</xdr:rowOff>
    </xdr:from>
    <xdr:to>
      <xdr:col>12</xdr:col>
      <xdr:colOff>561975</xdr:colOff>
      <xdr:row>78</xdr:row>
      <xdr:rowOff>154496</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8699500" y="1342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145623</xdr:rowOff>
    </xdr:from>
    <xdr:ext cx="469744"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515427" y="1351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57023</xdr:rowOff>
    </xdr:from>
    <xdr:to>
      <xdr:col>11</xdr:col>
      <xdr:colOff>358775</xdr:colOff>
      <xdr:row>78</xdr:row>
      <xdr:rowOff>158623</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7810500" y="134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149750</xdr:rowOff>
    </xdr:from>
    <xdr:ext cx="469744"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626427" y="1352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63157</xdr:rowOff>
    </xdr:from>
    <xdr:to>
      <xdr:col>10</xdr:col>
      <xdr:colOff>155575</xdr:colOff>
      <xdr:row>78</xdr:row>
      <xdr:rowOff>164757</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6921500" y="134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155884</xdr:rowOff>
    </xdr:from>
    <xdr:ext cx="469744"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37427" y="1352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40,144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a:extLst>
            <a:ext uri="{FF2B5EF4-FFF2-40B4-BE49-F238E27FC236}">
              <a16:creationId xmlns="" xmlns:a16="http://schemas.microsoft.com/office/drawing/2014/main" id="{00000000-0008-0000-0700-0000C7010000}"/>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a:extLst>
            <a:ext uri="{FF2B5EF4-FFF2-40B4-BE49-F238E27FC236}">
              <a16:creationId xmlns="" xmlns:a16="http://schemas.microsoft.com/office/drawing/2014/main" id="{00000000-0008-0000-0700-0000C9010000}"/>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80787</xdr:rowOff>
    </xdr:from>
    <xdr:to>
      <xdr:col>15</xdr:col>
      <xdr:colOff>180975</xdr:colOff>
      <xdr:row>97</xdr:row>
      <xdr:rowOff>104639</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9639300" y="16711437"/>
          <a:ext cx="8382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a:extLst>
            <a:ext uri="{FF2B5EF4-FFF2-40B4-BE49-F238E27FC236}">
              <a16:creationId xmlns="" xmlns:a16="http://schemas.microsoft.com/office/drawing/2014/main" id="{00000000-0008-0000-0700-0000CC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a:extLst>
            <a:ext uri="{FF2B5EF4-FFF2-40B4-BE49-F238E27FC236}">
              <a16:creationId xmlns="" xmlns:a16="http://schemas.microsoft.com/office/drawing/2014/main" id="{00000000-0008-0000-0700-0000CD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41669</xdr:rowOff>
    </xdr:from>
    <xdr:to>
      <xdr:col>14</xdr:col>
      <xdr:colOff>28575</xdr:colOff>
      <xdr:row>97</xdr:row>
      <xdr:rowOff>80787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8750300" y="16500869"/>
          <a:ext cx="889000" cy="21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41669</xdr:rowOff>
    </xdr:from>
    <xdr:to>
      <xdr:col>12</xdr:col>
      <xdr:colOff>511175</xdr:colOff>
      <xdr:row>97</xdr:row>
      <xdr:rowOff>84855</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7861300" y="16500869"/>
          <a:ext cx="889000" cy="2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a:extLst>
            <a:ext uri="{FF2B5EF4-FFF2-40B4-BE49-F238E27FC236}">
              <a16:creationId xmlns="" xmlns:a16="http://schemas.microsoft.com/office/drawing/2014/main" id="{00000000-0008-0000-0700-0000D2010000}"/>
            </a:ext>
          </a:extLst>
        </xdr:cNvPr>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84855</xdr:rowOff>
    </xdr:from>
    <xdr:to>
      <xdr:col>11</xdr:col>
      <xdr:colOff>307975</xdr:colOff>
      <xdr:row>97</xdr:row>
      <xdr:rowOff>111220</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6972300" y="16715505"/>
          <a:ext cx="8890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a:extLst>
            <a:ext uri="{FF2B5EF4-FFF2-40B4-BE49-F238E27FC236}">
              <a16:creationId xmlns="" xmlns:a16="http://schemas.microsoft.com/office/drawing/2014/main" id="{00000000-0008-0000-0700-0000D5010000}"/>
            </a:ext>
          </a:extLst>
        </xdr:cNvPr>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a:extLst>
            <a:ext uri="{FF2B5EF4-FFF2-40B4-BE49-F238E27FC236}">
              <a16:creationId xmlns="" xmlns:a16="http://schemas.microsoft.com/office/drawing/2014/main" id="{00000000-0008-0000-0700-0000D7010000}"/>
            </a:ext>
          </a:extLst>
        </xdr:cNvPr>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53839</xdr:rowOff>
    </xdr:from>
    <xdr:to>
      <xdr:col>15</xdr:col>
      <xdr:colOff>231775</xdr:colOff>
      <xdr:row>97</xdr:row>
      <xdr:rowOff>155439</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10426700" y="166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32266</xdr:rowOff>
    </xdr:from>
    <xdr:ext cx="534377" cy="259045"/>
    <xdr:sp macro="" textlink="">
      <xdr:nvSpPr>
        <xdr:cNvPr id="479" name="土木費該当値テキスト">
          <a:extLst>
            <a:ext uri="{FF2B5EF4-FFF2-40B4-BE49-F238E27FC236}">
              <a16:creationId xmlns="" xmlns:a16="http://schemas.microsoft.com/office/drawing/2014/main" id="{00000000-0008-0000-0700-0000DF010000}"/>
            </a:ext>
          </a:extLst>
        </xdr:cNvPr>
        <xdr:cNvSpPr txBox="1"/>
      </xdr:nvSpPr>
      <xdr:spPr>
        <a:xfrm>
          <a:off x="10528300" y="1666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29987</xdr:rowOff>
    </xdr:from>
    <xdr:to>
      <xdr:col>14</xdr:col>
      <xdr:colOff>79375</xdr:colOff>
      <xdr:row>97</xdr:row>
      <xdr:rowOff>131587</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9588500" y="1666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122714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372111" y="167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162319</xdr:rowOff>
    </xdr:from>
    <xdr:to>
      <xdr:col>12</xdr:col>
      <xdr:colOff>561975</xdr:colOff>
      <xdr:row>96</xdr:row>
      <xdr:rowOff>92469</xdr:rowOff>
    </xdr:to>
    <xdr:sp macro="" textlink="">
      <xdr:nvSpPr>
        <xdr:cNvPr id="482" name="円/楕円 481">
          <a:extLst>
            <a:ext uri="{FF2B5EF4-FFF2-40B4-BE49-F238E27FC236}">
              <a16:creationId xmlns="" xmlns:a16="http://schemas.microsoft.com/office/drawing/2014/main" id="{00000000-0008-0000-0700-0000E2010000}"/>
            </a:ext>
          </a:extLst>
        </xdr:cNvPr>
        <xdr:cNvSpPr/>
      </xdr:nvSpPr>
      <xdr:spPr>
        <a:xfrm>
          <a:off x="8699500" y="1645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83596</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483111" y="1654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34055</xdr:rowOff>
    </xdr:from>
    <xdr:to>
      <xdr:col>11</xdr:col>
      <xdr:colOff>358775</xdr:colOff>
      <xdr:row>97</xdr:row>
      <xdr:rowOff>135655</xdr:rowOff>
    </xdr:to>
    <xdr:sp macro="" textlink="">
      <xdr:nvSpPr>
        <xdr:cNvPr id="484" name="円/楕円 483">
          <a:extLst>
            <a:ext uri="{FF2B5EF4-FFF2-40B4-BE49-F238E27FC236}">
              <a16:creationId xmlns="" xmlns:a16="http://schemas.microsoft.com/office/drawing/2014/main" id="{00000000-0008-0000-0700-0000E4010000}"/>
            </a:ext>
          </a:extLst>
        </xdr:cNvPr>
        <xdr:cNvSpPr/>
      </xdr:nvSpPr>
      <xdr:spPr>
        <a:xfrm>
          <a:off x="7810500" y="1666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126782</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594111" y="167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60420</xdr:rowOff>
    </xdr:from>
    <xdr:to>
      <xdr:col>10</xdr:col>
      <xdr:colOff>155575</xdr:colOff>
      <xdr:row>97</xdr:row>
      <xdr:rowOff>162020</xdr:rowOff>
    </xdr:to>
    <xdr:sp macro="" textlink="">
      <xdr:nvSpPr>
        <xdr:cNvPr id="486" name="円/楕円 485">
          <a:extLst>
            <a:ext uri="{FF2B5EF4-FFF2-40B4-BE49-F238E27FC236}">
              <a16:creationId xmlns="" xmlns:a16="http://schemas.microsoft.com/office/drawing/2014/main" id="{00000000-0008-0000-0700-0000E6010000}"/>
            </a:ext>
          </a:extLst>
        </xdr:cNvPr>
        <xdr:cNvSpPr/>
      </xdr:nvSpPr>
      <xdr:spPr>
        <a:xfrm>
          <a:off x="6921500" y="166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153147</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05111" y="1678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78049</xdr:rowOff>
    </xdr:from>
    <xdr:to>
      <xdr:col>23</xdr:col>
      <xdr:colOff>517525</xdr:colOff>
      <xdr:row>36</xdr:row>
      <xdr:rowOff>148501</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flipV="1">
          <a:off x="15481300" y="5907349"/>
          <a:ext cx="838200" cy="4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a:extLst>
            <a:ext uri="{FF2B5EF4-FFF2-40B4-BE49-F238E27FC236}">
              <a16:creationId xmlns="" xmlns:a16="http://schemas.microsoft.com/office/drawing/2014/main" id="{00000000-0008-0000-0700-00000A020000}"/>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148501</xdr:rowOff>
    </xdr:from>
    <xdr:to>
      <xdr:col>22</xdr:col>
      <xdr:colOff>365125</xdr:colOff>
      <xdr:row>38</xdr:row>
      <xdr:rowOff>57218</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320701"/>
          <a:ext cx="889000" cy="25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57218</xdr:rowOff>
    </xdr:from>
    <xdr:to>
      <xdr:col>21</xdr:col>
      <xdr:colOff>161925</xdr:colOff>
      <xdr:row>38</xdr:row>
      <xdr:rowOff>111482</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flipV="1">
          <a:off x="13703300" y="6572318"/>
          <a:ext cx="889000" cy="5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a:extLst>
            <a:ext uri="{FF2B5EF4-FFF2-40B4-BE49-F238E27FC236}">
              <a16:creationId xmlns="" xmlns:a16="http://schemas.microsoft.com/office/drawing/2014/main" id="{00000000-0008-0000-0700-00000F020000}"/>
            </a:ext>
          </a:extLst>
        </xdr:cNvPr>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98795</xdr:rowOff>
    </xdr:from>
    <xdr:to>
      <xdr:col>19</xdr:col>
      <xdr:colOff>644525</xdr:colOff>
      <xdr:row>38</xdr:row>
      <xdr:rowOff>111482</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2814300" y="6613895"/>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a:extLst>
            <a:ext uri="{FF2B5EF4-FFF2-40B4-BE49-F238E27FC236}">
              <a16:creationId xmlns="" xmlns:a16="http://schemas.microsoft.com/office/drawing/2014/main" id="{00000000-0008-0000-0700-000012020000}"/>
            </a:ext>
          </a:extLst>
        </xdr:cNvPr>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a:extLst>
            <a:ext uri="{FF2B5EF4-FFF2-40B4-BE49-F238E27FC236}">
              <a16:creationId xmlns="" xmlns:a16="http://schemas.microsoft.com/office/drawing/2014/main" id="{00000000-0008-0000-0700-000014020000}"/>
            </a:ext>
          </a:extLst>
        </xdr:cNvPr>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65538</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2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27249</xdr:rowOff>
    </xdr:from>
    <xdr:to>
      <xdr:col>23</xdr:col>
      <xdr:colOff>568325</xdr:colOff>
      <xdr:row>34</xdr:row>
      <xdr:rowOff>128849</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6268700" y="585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50126</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570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64,315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97701</xdr:rowOff>
    </xdr:from>
    <xdr:to>
      <xdr:col>22</xdr:col>
      <xdr:colOff>415925</xdr:colOff>
      <xdr:row>37</xdr:row>
      <xdr:rowOff>27851</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5430500" y="6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44378</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0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6418</xdr:rowOff>
    </xdr:from>
    <xdr:to>
      <xdr:col>21</xdr:col>
      <xdr:colOff>212725</xdr:colOff>
      <xdr:row>38</xdr:row>
      <xdr:rowOff>108018</xdr:rowOff>
    </xdr:to>
    <xdr:sp macro="" textlink="">
      <xdr:nvSpPr>
        <xdr:cNvPr id="543" name="円/楕円 542">
          <a:extLst>
            <a:ext uri="{FF2B5EF4-FFF2-40B4-BE49-F238E27FC236}">
              <a16:creationId xmlns="" xmlns:a16="http://schemas.microsoft.com/office/drawing/2014/main" id="{00000000-0008-0000-0700-00001F020000}"/>
            </a:ext>
          </a:extLst>
        </xdr:cNvPr>
        <xdr:cNvSpPr/>
      </xdr:nvSpPr>
      <xdr:spPr>
        <a:xfrm>
          <a:off x="14541500" y="652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99145</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61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60682</xdr:rowOff>
    </xdr:from>
    <xdr:to>
      <xdr:col>20</xdr:col>
      <xdr:colOff>9525</xdr:colOff>
      <xdr:row>38</xdr:row>
      <xdr:rowOff>162282</xdr:rowOff>
    </xdr:to>
    <xdr:sp macro="" textlink="">
      <xdr:nvSpPr>
        <xdr:cNvPr id="545" name="円/楕円 544">
          <a:extLst>
            <a:ext uri="{FF2B5EF4-FFF2-40B4-BE49-F238E27FC236}">
              <a16:creationId xmlns="" xmlns:a16="http://schemas.microsoft.com/office/drawing/2014/main" id="{00000000-0008-0000-0700-000021020000}"/>
            </a:ext>
          </a:extLst>
        </xdr:cNvPr>
        <xdr:cNvSpPr/>
      </xdr:nvSpPr>
      <xdr:spPr>
        <a:xfrm>
          <a:off x="13652500" y="65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153409</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6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47995</xdr:rowOff>
    </xdr:from>
    <xdr:to>
      <xdr:col>18</xdr:col>
      <xdr:colOff>492125</xdr:colOff>
      <xdr:row>38</xdr:row>
      <xdr:rowOff>149595</xdr:rowOff>
    </xdr:to>
    <xdr:sp macro="" textlink="">
      <xdr:nvSpPr>
        <xdr:cNvPr id="547" name="円/楕円 546">
          <a:extLst>
            <a:ext uri="{FF2B5EF4-FFF2-40B4-BE49-F238E27FC236}">
              <a16:creationId xmlns="" xmlns:a16="http://schemas.microsoft.com/office/drawing/2014/main" id="{00000000-0008-0000-0700-000023020000}"/>
            </a:ext>
          </a:extLst>
        </xdr:cNvPr>
        <xdr:cNvSpPr/>
      </xdr:nvSpPr>
      <xdr:spPr>
        <a:xfrm>
          <a:off x="12763500" y="656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140722</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66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52,093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19601</xdr:rowOff>
    </xdr:from>
    <xdr:to>
      <xdr:col>23</xdr:col>
      <xdr:colOff>517525</xdr:colOff>
      <xdr:row>57</xdr:row>
      <xdr:rowOff>75326</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5481300" y="9792251"/>
          <a:ext cx="838200" cy="5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11966</xdr:rowOff>
    </xdr:from>
    <xdr:to>
      <xdr:col>22</xdr:col>
      <xdr:colOff>365125</xdr:colOff>
      <xdr:row>57</xdr:row>
      <xdr:rowOff>19601</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a:off x="14592300" y="9613166"/>
          <a:ext cx="889000" cy="17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11966</xdr:rowOff>
    </xdr:from>
    <xdr:to>
      <xdr:col>21</xdr:col>
      <xdr:colOff>161925</xdr:colOff>
      <xdr:row>57</xdr:row>
      <xdr:rowOff>66220</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flipV="1">
          <a:off x="13703300" y="9613166"/>
          <a:ext cx="889000" cy="2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a:extLst>
            <a:ext uri="{FF2B5EF4-FFF2-40B4-BE49-F238E27FC236}">
              <a16:creationId xmlns="" xmlns:a16="http://schemas.microsoft.com/office/drawing/2014/main" id="{00000000-0008-0000-0700-000048020000}"/>
            </a:ext>
          </a:extLst>
        </xdr:cNvPr>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138010</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325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66220</xdr:rowOff>
    </xdr:from>
    <xdr:to>
      <xdr:col>19</xdr:col>
      <xdr:colOff>644525</xdr:colOff>
      <xdr:row>57</xdr:row>
      <xdr:rowOff>92143</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2814300" y="9838870"/>
          <a:ext cx="889000" cy="2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a:extLst>
            <a:ext uri="{FF2B5EF4-FFF2-40B4-BE49-F238E27FC236}">
              <a16:creationId xmlns="" xmlns:a16="http://schemas.microsoft.com/office/drawing/2014/main" id="{00000000-0008-0000-0700-00004B020000}"/>
            </a:ext>
          </a:extLst>
        </xdr:cNvPr>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a:extLst>
            <a:ext uri="{FF2B5EF4-FFF2-40B4-BE49-F238E27FC236}">
              <a16:creationId xmlns="" xmlns:a16="http://schemas.microsoft.com/office/drawing/2014/main" id="{00000000-0008-0000-0700-00004D020000}"/>
            </a:ext>
          </a:extLst>
        </xdr:cNvPr>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24526</xdr:rowOff>
    </xdr:from>
    <xdr:to>
      <xdr:col>23</xdr:col>
      <xdr:colOff>568325</xdr:colOff>
      <xdr:row>57</xdr:row>
      <xdr:rowOff>126126</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6268700" y="979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2953</xdr:rowOff>
    </xdr:from>
    <xdr:ext cx="534377" cy="25904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6370300"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40,948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140251</xdr:rowOff>
    </xdr:from>
    <xdr:to>
      <xdr:col>22</xdr:col>
      <xdr:colOff>415925</xdr:colOff>
      <xdr:row>57</xdr:row>
      <xdr:rowOff>70401</xdr:rowOff>
    </xdr:to>
    <xdr:sp macro="" textlink="">
      <xdr:nvSpPr>
        <xdr:cNvPr id="598" name="円/楕円 597">
          <a:extLst>
            <a:ext uri="{FF2B5EF4-FFF2-40B4-BE49-F238E27FC236}">
              <a16:creationId xmlns="" xmlns:a16="http://schemas.microsoft.com/office/drawing/2014/main" id="{00000000-0008-0000-0700-000056020000}"/>
            </a:ext>
          </a:extLst>
        </xdr:cNvPr>
        <xdr:cNvSpPr/>
      </xdr:nvSpPr>
      <xdr:spPr>
        <a:xfrm>
          <a:off x="15430500" y="974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61528</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14111" y="98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48,261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132616</xdr:rowOff>
    </xdr:from>
    <xdr:to>
      <xdr:col>21</xdr:col>
      <xdr:colOff>212725</xdr:colOff>
      <xdr:row>56</xdr:row>
      <xdr:rowOff>62766</xdr:rowOff>
    </xdr:to>
    <xdr:sp macro="" textlink="">
      <xdr:nvSpPr>
        <xdr:cNvPr id="600" name="円/楕円 599">
          <a:extLst>
            <a:ext uri="{FF2B5EF4-FFF2-40B4-BE49-F238E27FC236}">
              <a16:creationId xmlns="" xmlns:a16="http://schemas.microsoft.com/office/drawing/2014/main" id="{00000000-0008-0000-0700-000058020000}"/>
            </a:ext>
          </a:extLst>
        </xdr:cNvPr>
        <xdr:cNvSpPr/>
      </xdr:nvSpPr>
      <xdr:spPr>
        <a:xfrm>
          <a:off x="14541500" y="956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79293</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325111" y="933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71,763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15420</xdr:rowOff>
    </xdr:from>
    <xdr:to>
      <xdr:col>20</xdr:col>
      <xdr:colOff>9525</xdr:colOff>
      <xdr:row>57</xdr:row>
      <xdr:rowOff>117020</xdr:rowOff>
    </xdr:to>
    <xdr:sp macro="" textlink="">
      <xdr:nvSpPr>
        <xdr:cNvPr id="602" name="円/楕円 601">
          <a:extLst>
            <a:ext uri="{FF2B5EF4-FFF2-40B4-BE49-F238E27FC236}">
              <a16:creationId xmlns="" xmlns:a16="http://schemas.microsoft.com/office/drawing/2014/main" id="{00000000-0008-0000-0700-00005A020000}"/>
            </a:ext>
          </a:extLst>
        </xdr:cNvPr>
        <xdr:cNvSpPr/>
      </xdr:nvSpPr>
      <xdr:spPr>
        <a:xfrm>
          <a:off x="13652500" y="978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108147</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436111" y="988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41343</xdr:rowOff>
    </xdr:from>
    <xdr:to>
      <xdr:col>18</xdr:col>
      <xdr:colOff>492125</xdr:colOff>
      <xdr:row>57</xdr:row>
      <xdr:rowOff>142943</xdr:rowOff>
    </xdr:to>
    <xdr:sp macro="" textlink="">
      <xdr:nvSpPr>
        <xdr:cNvPr id="604" name="円/楕円 603">
          <a:extLst>
            <a:ext uri="{FF2B5EF4-FFF2-40B4-BE49-F238E27FC236}">
              <a16:creationId xmlns="" xmlns:a16="http://schemas.microsoft.com/office/drawing/2014/main" id="{00000000-0008-0000-0700-00005C020000}"/>
            </a:ext>
          </a:extLst>
        </xdr:cNvPr>
        <xdr:cNvSpPr/>
      </xdr:nvSpPr>
      <xdr:spPr>
        <a:xfrm>
          <a:off x="12763500" y="981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134070</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547111" y="990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a:extLst>
            <a:ext uri="{FF2B5EF4-FFF2-40B4-BE49-F238E27FC236}">
              <a16:creationId xmlns=""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a:extLst>
            <a:ext uri="{FF2B5EF4-FFF2-40B4-BE49-F238E27FC236}">
              <a16:creationId xmlns="" xmlns:a16="http://schemas.microsoft.com/office/drawing/2014/main" id="{00000000-0008-0000-0700-000076020000}"/>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119194</xdr:rowOff>
    </xdr:from>
    <xdr:to>
      <xdr:col>23</xdr:col>
      <xdr:colOff>517525</xdr:colOff>
      <xdr:row>78</xdr:row>
      <xdr:rowOff>136522</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flipV="1">
          <a:off x="15481300" y="13492294"/>
          <a:ext cx="838200" cy="1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a:extLst>
            <a:ext uri="{FF2B5EF4-FFF2-40B4-BE49-F238E27FC236}">
              <a16:creationId xmlns="" xmlns:a16="http://schemas.microsoft.com/office/drawing/2014/main" id="{00000000-0008-0000-0700-000079020000}"/>
            </a:ext>
          </a:extLst>
        </xdr:cNvPr>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a:extLst>
            <a:ext uri="{FF2B5EF4-FFF2-40B4-BE49-F238E27FC236}">
              <a16:creationId xmlns="" xmlns:a16="http://schemas.microsoft.com/office/drawing/2014/main" id="{00000000-0008-0000-0700-00007A020000}"/>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130899</xdr:rowOff>
    </xdr:from>
    <xdr:to>
      <xdr:col>22</xdr:col>
      <xdr:colOff>365125</xdr:colOff>
      <xdr:row>78</xdr:row>
      <xdr:rowOff>136522</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4592300" y="13503999"/>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a:extLst>
            <a:ext uri="{FF2B5EF4-FFF2-40B4-BE49-F238E27FC236}">
              <a16:creationId xmlns="" xmlns:a16="http://schemas.microsoft.com/office/drawing/2014/main" id="{00000000-0008-0000-0700-00007C020000}"/>
            </a:ext>
          </a:extLst>
        </xdr:cNvPr>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130899</xdr:rowOff>
    </xdr:from>
    <xdr:to>
      <xdr:col>21</xdr:col>
      <xdr:colOff>161925</xdr:colOff>
      <xdr:row>78</xdr:row>
      <xdr:rowOff>136271</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3703300" y="13503999"/>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a:extLst>
            <a:ext uri="{FF2B5EF4-FFF2-40B4-BE49-F238E27FC236}">
              <a16:creationId xmlns="" xmlns:a16="http://schemas.microsoft.com/office/drawing/2014/main" id="{00000000-0008-0000-0700-00007F020000}"/>
            </a:ext>
          </a:extLst>
        </xdr:cNvPr>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133848</xdr:rowOff>
    </xdr:from>
    <xdr:to>
      <xdr:col>19</xdr:col>
      <xdr:colOff>644525</xdr:colOff>
      <xdr:row>78</xdr:row>
      <xdr:rowOff>136271</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a:off x="12814300" y="13506948"/>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a:extLst>
            <a:ext uri="{FF2B5EF4-FFF2-40B4-BE49-F238E27FC236}">
              <a16:creationId xmlns="" xmlns:a16="http://schemas.microsoft.com/office/drawing/2014/main" id="{00000000-0008-0000-0700-000082020000}"/>
            </a:ext>
          </a:extLst>
        </xdr:cNvPr>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a:extLst>
            <a:ext uri="{FF2B5EF4-FFF2-40B4-BE49-F238E27FC236}">
              <a16:creationId xmlns="" xmlns:a16="http://schemas.microsoft.com/office/drawing/2014/main" id="{00000000-0008-0000-0700-000084020000}"/>
            </a:ext>
          </a:extLst>
        </xdr:cNvPr>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68394</xdr:rowOff>
    </xdr:from>
    <xdr:to>
      <xdr:col>23</xdr:col>
      <xdr:colOff>568325</xdr:colOff>
      <xdr:row>78</xdr:row>
      <xdr:rowOff>169994</xdr:rowOff>
    </xdr:to>
    <xdr:sp macro="" textlink="">
      <xdr:nvSpPr>
        <xdr:cNvPr id="651" name="円/楕円 650">
          <a:extLst>
            <a:ext uri="{FF2B5EF4-FFF2-40B4-BE49-F238E27FC236}">
              <a16:creationId xmlns="" xmlns:a16="http://schemas.microsoft.com/office/drawing/2014/main" id="{00000000-0008-0000-0700-00008B020000}"/>
            </a:ext>
          </a:extLst>
        </xdr:cNvPr>
        <xdr:cNvSpPr/>
      </xdr:nvSpPr>
      <xdr:spPr>
        <a:xfrm>
          <a:off x="16268700" y="134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154771</xdr:rowOff>
    </xdr:from>
    <xdr:ext cx="378565" cy="259045"/>
    <xdr:sp macro="" textlink="">
      <xdr:nvSpPr>
        <xdr:cNvPr id="652" name="災害復旧費該当値テキスト">
          <a:extLst>
            <a:ext uri="{FF2B5EF4-FFF2-40B4-BE49-F238E27FC236}">
              <a16:creationId xmlns="" xmlns:a16="http://schemas.microsoft.com/office/drawing/2014/main" id="{00000000-0008-0000-0700-00008C020000}"/>
            </a:ext>
          </a:extLst>
        </xdr:cNvPr>
        <xdr:cNvSpPr txBox="1"/>
      </xdr:nvSpPr>
      <xdr:spPr>
        <a:xfrm>
          <a:off x="16370300" y="13356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85722</xdr:rowOff>
    </xdr:from>
    <xdr:to>
      <xdr:col>22</xdr:col>
      <xdr:colOff>415925</xdr:colOff>
      <xdr:row>79</xdr:row>
      <xdr:rowOff>15872</xdr:rowOff>
    </xdr:to>
    <xdr:sp macro="" textlink="">
      <xdr:nvSpPr>
        <xdr:cNvPr id="653" name="円/楕円 652">
          <a:extLst>
            <a:ext uri="{FF2B5EF4-FFF2-40B4-BE49-F238E27FC236}">
              <a16:creationId xmlns="" xmlns:a16="http://schemas.microsoft.com/office/drawing/2014/main" id="{00000000-0008-0000-0700-00008D020000}"/>
            </a:ext>
          </a:extLst>
        </xdr:cNvPr>
        <xdr:cNvSpPr/>
      </xdr:nvSpPr>
      <xdr:spPr>
        <a:xfrm>
          <a:off x="15430500" y="134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6999</xdr:rowOff>
    </xdr:from>
    <xdr:ext cx="378565"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92017" y="13551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80099</xdr:rowOff>
    </xdr:from>
    <xdr:to>
      <xdr:col>21</xdr:col>
      <xdr:colOff>212725</xdr:colOff>
      <xdr:row>79</xdr:row>
      <xdr:rowOff>10249</xdr:rowOff>
    </xdr:to>
    <xdr:sp macro="" textlink="">
      <xdr:nvSpPr>
        <xdr:cNvPr id="655" name="円/楕円 654">
          <a:extLst>
            <a:ext uri="{FF2B5EF4-FFF2-40B4-BE49-F238E27FC236}">
              <a16:creationId xmlns="" xmlns:a16="http://schemas.microsoft.com/office/drawing/2014/main" id="{00000000-0008-0000-0700-00008F020000}"/>
            </a:ext>
          </a:extLst>
        </xdr:cNvPr>
        <xdr:cNvSpPr/>
      </xdr:nvSpPr>
      <xdr:spPr>
        <a:xfrm>
          <a:off x="14541500" y="1345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1376</xdr:rowOff>
    </xdr:from>
    <xdr:ext cx="378565"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403017" y="13545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85471</xdr:rowOff>
    </xdr:from>
    <xdr:to>
      <xdr:col>20</xdr:col>
      <xdr:colOff>9525</xdr:colOff>
      <xdr:row>79</xdr:row>
      <xdr:rowOff>15621</xdr:rowOff>
    </xdr:to>
    <xdr:sp macro="" textlink="">
      <xdr:nvSpPr>
        <xdr:cNvPr id="657" name="円/楕円 656">
          <a:extLst>
            <a:ext uri="{FF2B5EF4-FFF2-40B4-BE49-F238E27FC236}">
              <a16:creationId xmlns="" xmlns:a16="http://schemas.microsoft.com/office/drawing/2014/main" id="{00000000-0008-0000-0700-000091020000}"/>
            </a:ext>
          </a:extLst>
        </xdr:cNvPr>
        <xdr:cNvSpPr/>
      </xdr:nvSpPr>
      <xdr:spPr>
        <a:xfrm>
          <a:off x="13652500" y="1345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6748</xdr:rowOff>
    </xdr:from>
    <xdr:ext cx="378565"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514017" y="13551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83048</xdr:rowOff>
    </xdr:from>
    <xdr:to>
      <xdr:col>18</xdr:col>
      <xdr:colOff>492125</xdr:colOff>
      <xdr:row>79</xdr:row>
      <xdr:rowOff>13198</xdr:rowOff>
    </xdr:to>
    <xdr:sp macro="" textlink="">
      <xdr:nvSpPr>
        <xdr:cNvPr id="659" name="円/楕円 658">
          <a:extLst>
            <a:ext uri="{FF2B5EF4-FFF2-40B4-BE49-F238E27FC236}">
              <a16:creationId xmlns="" xmlns:a16="http://schemas.microsoft.com/office/drawing/2014/main" id="{00000000-0008-0000-0700-000093020000}"/>
            </a:ext>
          </a:extLst>
        </xdr:cNvPr>
        <xdr:cNvSpPr/>
      </xdr:nvSpPr>
      <xdr:spPr>
        <a:xfrm>
          <a:off x="12763500" y="13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4325</xdr:rowOff>
    </xdr:from>
    <xdr:ext cx="378565"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25017" y="13548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49,063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a:extLst>
            <a:ext uri="{FF2B5EF4-FFF2-40B4-BE49-F238E27FC236}">
              <a16:creationId xmlns="" xmlns:a16="http://schemas.microsoft.com/office/drawing/2014/main" id="{00000000-0008-0000-0700-0000AD020000}"/>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a:extLst>
            <a:ext uri="{FF2B5EF4-FFF2-40B4-BE49-F238E27FC236}">
              <a16:creationId xmlns="" xmlns:a16="http://schemas.microsoft.com/office/drawing/2014/main" id="{00000000-0008-0000-0700-0000AF020000}"/>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99851</xdr:rowOff>
    </xdr:from>
    <xdr:to>
      <xdr:col>23</xdr:col>
      <xdr:colOff>517525</xdr:colOff>
      <xdr:row>98</xdr:row>
      <xdr:rowOff>119458</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5481300" y="16901951"/>
          <a:ext cx="8382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90" name="公債費平均値テキスト">
          <a:extLst>
            <a:ext uri="{FF2B5EF4-FFF2-40B4-BE49-F238E27FC236}">
              <a16:creationId xmlns="" xmlns:a16="http://schemas.microsoft.com/office/drawing/2014/main" id="{00000000-0008-0000-0700-0000B2020000}"/>
            </a:ext>
          </a:extLst>
        </xdr:cNvPr>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a:extLst>
            <a:ext uri="{FF2B5EF4-FFF2-40B4-BE49-F238E27FC236}">
              <a16:creationId xmlns="" xmlns:a16="http://schemas.microsoft.com/office/drawing/2014/main" id="{00000000-0008-0000-0700-0000B3020000}"/>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86021</xdr:rowOff>
    </xdr:from>
    <xdr:to>
      <xdr:col>22</xdr:col>
      <xdr:colOff>365125</xdr:colOff>
      <xdr:row>98</xdr:row>
      <xdr:rowOff>99851</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4592300" y="1688812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a:extLst>
            <a:ext uri="{FF2B5EF4-FFF2-40B4-BE49-F238E27FC236}">
              <a16:creationId xmlns="" xmlns:a16="http://schemas.microsoft.com/office/drawing/2014/main" id="{00000000-0008-0000-0700-0000B5020000}"/>
            </a:ext>
          </a:extLst>
        </xdr:cNvPr>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72461</xdr:rowOff>
    </xdr:from>
    <xdr:to>
      <xdr:col>21</xdr:col>
      <xdr:colOff>161925</xdr:colOff>
      <xdr:row>98</xdr:row>
      <xdr:rowOff>86021</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3703300" y="16874561"/>
          <a:ext cx="889000" cy="1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a:extLst>
            <a:ext uri="{FF2B5EF4-FFF2-40B4-BE49-F238E27FC236}">
              <a16:creationId xmlns="" xmlns:a16="http://schemas.microsoft.com/office/drawing/2014/main" id="{00000000-0008-0000-0700-0000B8020000}"/>
            </a:ext>
          </a:extLst>
        </xdr:cNvPr>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69298</xdr:rowOff>
    </xdr:from>
    <xdr:to>
      <xdr:col>19</xdr:col>
      <xdr:colOff>644525</xdr:colOff>
      <xdr:row>98</xdr:row>
      <xdr:rowOff>72461</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a:off x="12814300" y="16871398"/>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a:extLst>
            <a:ext uri="{FF2B5EF4-FFF2-40B4-BE49-F238E27FC236}">
              <a16:creationId xmlns="" xmlns:a16="http://schemas.microsoft.com/office/drawing/2014/main" id="{00000000-0008-0000-0700-0000BB020000}"/>
            </a:ext>
          </a:extLst>
        </xdr:cNvPr>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a:extLst>
            <a:ext uri="{FF2B5EF4-FFF2-40B4-BE49-F238E27FC236}">
              <a16:creationId xmlns="" xmlns:a16="http://schemas.microsoft.com/office/drawing/2014/main" id="{00000000-0008-0000-0700-0000BD020000}"/>
            </a:ext>
          </a:extLst>
        </xdr:cNvPr>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68658</xdr:rowOff>
    </xdr:from>
    <xdr:to>
      <xdr:col>23</xdr:col>
      <xdr:colOff>568325</xdr:colOff>
      <xdr:row>98</xdr:row>
      <xdr:rowOff>170258</xdr:rowOff>
    </xdr:to>
    <xdr:sp macro="" textlink="">
      <xdr:nvSpPr>
        <xdr:cNvPr id="708" name="円/楕円 707">
          <a:extLst>
            <a:ext uri="{FF2B5EF4-FFF2-40B4-BE49-F238E27FC236}">
              <a16:creationId xmlns="" xmlns:a16="http://schemas.microsoft.com/office/drawing/2014/main" id="{00000000-0008-0000-0700-0000C4020000}"/>
            </a:ext>
          </a:extLst>
        </xdr:cNvPr>
        <xdr:cNvSpPr/>
      </xdr:nvSpPr>
      <xdr:spPr>
        <a:xfrm>
          <a:off x="16268700" y="168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155035</xdr:rowOff>
    </xdr:from>
    <xdr:ext cx="534377" cy="259045"/>
    <xdr:sp macro="" textlink="">
      <xdr:nvSpPr>
        <xdr:cNvPr id="709" name="公債費該当値テキスト">
          <a:extLst>
            <a:ext uri="{FF2B5EF4-FFF2-40B4-BE49-F238E27FC236}">
              <a16:creationId xmlns="" xmlns:a16="http://schemas.microsoft.com/office/drawing/2014/main" id="{00000000-0008-0000-0700-0000C5020000}"/>
            </a:ext>
          </a:extLst>
        </xdr:cNvPr>
        <xdr:cNvSpPr txBox="1"/>
      </xdr:nvSpPr>
      <xdr:spPr>
        <a:xfrm>
          <a:off x="16370300" y="1678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49051</xdr:rowOff>
    </xdr:from>
    <xdr:to>
      <xdr:col>22</xdr:col>
      <xdr:colOff>415925</xdr:colOff>
      <xdr:row>98</xdr:row>
      <xdr:rowOff>150651</xdr:rowOff>
    </xdr:to>
    <xdr:sp macro="" textlink="">
      <xdr:nvSpPr>
        <xdr:cNvPr id="710" name="円/楕円 709">
          <a:extLst>
            <a:ext uri="{FF2B5EF4-FFF2-40B4-BE49-F238E27FC236}">
              <a16:creationId xmlns="" xmlns:a16="http://schemas.microsoft.com/office/drawing/2014/main" id="{00000000-0008-0000-0700-0000C6020000}"/>
            </a:ext>
          </a:extLst>
        </xdr:cNvPr>
        <xdr:cNvSpPr/>
      </xdr:nvSpPr>
      <xdr:spPr>
        <a:xfrm>
          <a:off x="15430500" y="1685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141778</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14111" y="169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35221</xdr:rowOff>
    </xdr:from>
    <xdr:to>
      <xdr:col>21</xdr:col>
      <xdr:colOff>212725</xdr:colOff>
      <xdr:row>98</xdr:row>
      <xdr:rowOff>136821</xdr:rowOff>
    </xdr:to>
    <xdr:sp macro="" textlink="">
      <xdr:nvSpPr>
        <xdr:cNvPr id="712" name="円/楕円 711">
          <a:extLst>
            <a:ext uri="{FF2B5EF4-FFF2-40B4-BE49-F238E27FC236}">
              <a16:creationId xmlns="" xmlns:a16="http://schemas.microsoft.com/office/drawing/2014/main" id="{00000000-0008-0000-0700-0000C8020000}"/>
            </a:ext>
          </a:extLst>
        </xdr:cNvPr>
        <xdr:cNvSpPr/>
      </xdr:nvSpPr>
      <xdr:spPr>
        <a:xfrm>
          <a:off x="14541500" y="16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127948</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325111" y="169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34,089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21661</xdr:rowOff>
    </xdr:from>
    <xdr:to>
      <xdr:col>20</xdr:col>
      <xdr:colOff>9525</xdr:colOff>
      <xdr:row>98</xdr:row>
      <xdr:rowOff>123261</xdr:rowOff>
    </xdr:to>
    <xdr:sp macro="" textlink="">
      <xdr:nvSpPr>
        <xdr:cNvPr id="714" name="円/楕円 713">
          <a:extLst>
            <a:ext uri="{FF2B5EF4-FFF2-40B4-BE49-F238E27FC236}">
              <a16:creationId xmlns="" xmlns:a16="http://schemas.microsoft.com/office/drawing/2014/main" id="{00000000-0008-0000-0700-0000CA020000}"/>
            </a:ext>
          </a:extLst>
        </xdr:cNvPr>
        <xdr:cNvSpPr/>
      </xdr:nvSpPr>
      <xdr:spPr>
        <a:xfrm>
          <a:off x="13652500" y="168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114388</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436111" y="169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37,648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18498</xdr:rowOff>
    </xdr:from>
    <xdr:to>
      <xdr:col>18</xdr:col>
      <xdr:colOff>492125</xdr:colOff>
      <xdr:row>98</xdr:row>
      <xdr:rowOff>120098</xdr:rowOff>
    </xdr:to>
    <xdr:sp macro="" textlink="">
      <xdr:nvSpPr>
        <xdr:cNvPr id="716" name="円/楕円 715">
          <a:extLst>
            <a:ext uri="{FF2B5EF4-FFF2-40B4-BE49-F238E27FC236}">
              <a16:creationId xmlns="" xmlns:a16="http://schemas.microsoft.com/office/drawing/2014/main" id="{00000000-0008-0000-0700-0000CC020000}"/>
            </a:ext>
          </a:extLst>
        </xdr:cNvPr>
        <xdr:cNvSpPr/>
      </xdr:nvSpPr>
      <xdr:spPr>
        <a:xfrm>
          <a:off x="12763500" y="1682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111225</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547111" y="1691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a:extLst>
            <a:ext uri="{FF2B5EF4-FFF2-40B4-BE49-F238E27FC236}">
              <a16:creationId xmlns="" xmlns:a16="http://schemas.microsoft.com/office/drawing/2014/main" id="{00000000-0008-0000-0700-0000E4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a:extLst>
            <a:ext uri="{FF2B5EF4-FFF2-40B4-BE49-F238E27FC236}">
              <a16:creationId xmlns="" xmlns:a16="http://schemas.microsoft.com/office/drawing/2014/main" id="{00000000-0008-0000-0700-0000E6020000}"/>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a:extLst>
            <a:ext uri="{FF2B5EF4-FFF2-40B4-BE49-F238E27FC236}">
              <a16:creationId xmlns="" xmlns:a16="http://schemas.microsoft.com/office/drawing/2014/main" id="{00000000-0008-0000-0700-0000E9020000}"/>
            </a:ext>
          </a:extLst>
        </xdr:cNvPr>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a:extLst>
            <a:ext uri="{FF2B5EF4-FFF2-40B4-BE49-F238E27FC236}">
              <a16:creationId xmlns="" xmlns:a16="http://schemas.microsoft.com/office/drawing/2014/main" id="{00000000-0008-0000-0700-0000E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a:extLst>
            <a:ext uri="{FF2B5EF4-FFF2-40B4-BE49-F238E27FC236}">
              <a16:creationId xmlns="" xmlns:a16="http://schemas.microsoft.com/office/drawing/2014/main" id="{00000000-0008-0000-0700-0000EC020000}"/>
            </a:ext>
          </a:extLst>
        </xdr:cNvPr>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a:extLst>
            <a:ext uri="{FF2B5EF4-FFF2-40B4-BE49-F238E27FC236}">
              <a16:creationId xmlns="" xmlns:a16="http://schemas.microsoft.com/office/drawing/2014/main" id="{00000000-0008-0000-0700-0000EF020000}"/>
            </a:ext>
          </a:extLst>
        </xdr:cNvPr>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a:extLst>
            <a:ext uri="{FF2B5EF4-FFF2-40B4-BE49-F238E27FC236}">
              <a16:creationId xmlns="" xmlns:a16="http://schemas.microsoft.com/office/drawing/2014/main" id="{00000000-0008-0000-0700-0000F2020000}"/>
            </a:ext>
          </a:extLst>
        </xdr:cNvPr>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a:extLst>
            <a:ext uri="{FF2B5EF4-FFF2-40B4-BE49-F238E27FC236}">
              <a16:creationId xmlns="" xmlns:a16="http://schemas.microsoft.com/office/drawing/2014/main" id="{00000000-0008-0000-0700-0000F4020000}"/>
            </a:ext>
          </a:extLst>
        </xdr:cNvPr>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a:extLst>
            <a:ext uri="{FF2B5EF4-FFF2-40B4-BE49-F238E27FC236}">
              <a16:creationId xmlns=""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a:extLst>
            <a:ext uri="{FF2B5EF4-FFF2-40B4-BE49-F238E27FC236}">
              <a16:creationId xmlns="" xmlns:a16="http://schemas.microsoft.com/office/drawing/2014/main" id="{00000000-0008-0000-0700-0000FC02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a:extLst>
            <a:ext uri="{FF2B5EF4-FFF2-40B4-BE49-F238E27FC236}">
              <a16:creationId xmlns=""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a:extLst>
            <a:ext uri="{FF2B5EF4-FFF2-40B4-BE49-F238E27FC236}">
              <a16:creationId xmlns=""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a:extLst>
            <a:ext uri="{FF2B5EF4-FFF2-40B4-BE49-F238E27FC236}">
              <a16:creationId xmlns=""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a:extLst>
            <a:ext uri="{FF2B5EF4-FFF2-40B4-BE49-F238E27FC236}">
              <a16:creationId xmlns=""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佐賀県平均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a:extLst>
            <a:ext uri="{FF2B5EF4-FFF2-40B4-BE49-F238E27FC236}">
              <a16:creationId xmlns="" xmlns:a16="http://schemas.microsoft.com/office/drawing/2014/main" id="{00000000-0008-0000-0700-00001D030000}"/>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a:extLst>
            <a:ext uri="{FF2B5EF4-FFF2-40B4-BE49-F238E27FC236}">
              <a16:creationId xmlns="" xmlns:a16="http://schemas.microsoft.com/office/drawing/2014/main" id="{00000000-0008-0000-0700-00001F030000}"/>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a:extLst>
            <a:ext uri="{FF2B5EF4-FFF2-40B4-BE49-F238E27FC236}">
              <a16:creationId xmlns="" xmlns:a16="http://schemas.microsoft.com/office/drawing/2014/main" id="{00000000-0008-0000-0700-00002203000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a:extLst>
            <a:ext uri="{FF2B5EF4-FFF2-40B4-BE49-F238E27FC236}">
              <a16:creationId xmlns="" xmlns:a16="http://schemas.microsoft.com/office/drawing/2014/main" id="{00000000-0008-0000-0700-000023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a:extLst>
            <a:ext uri="{FF2B5EF4-FFF2-40B4-BE49-F238E27FC236}">
              <a16:creationId xmlns="" xmlns:a16="http://schemas.microsoft.com/office/drawing/2014/main" id="{00000000-0008-0000-0700-000025030000}"/>
            </a:ext>
          </a:extLst>
        </xdr:cNvPr>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a:extLst>
            <a:ext uri="{FF2B5EF4-FFF2-40B4-BE49-F238E27FC236}">
              <a16:creationId xmlns="" xmlns:a16="http://schemas.microsoft.com/office/drawing/2014/main" id="{00000000-0008-0000-0700-000028030000}"/>
            </a:ext>
          </a:extLst>
        </xdr:cNvPr>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a:extLst>
            <a:ext uri="{FF2B5EF4-FFF2-40B4-BE49-F238E27FC236}">
              <a16:creationId xmlns="" xmlns:a16="http://schemas.microsoft.com/office/drawing/2014/main" id="{00000000-0008-0000-0700-00002B030000}"/>
            </a:ext>
          </a:extLst>
        </xdr:cNvPr>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a:extLst>
            <a:ext uri="{FF2B5EF4-FFF2-40B4-BE49-F238E27FC236}">
              <a16:creationId xmlns="" xmlns:a16="http://schemas.microsoft.com/office/drawing/2014/main" id="{00000000-0008-0000-0700-00002D030000}"/>
            </a:ext>
          </a:extLst>
        </xdr:cNvPr>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a:extLst>
            <a:ext uri="{FF2B5EF4-FFF2-40B4-BE49-F238E27FC236}">
              <a16:creationId xmlns=""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a:extLst>
            <a:ext uri="{FF2B5EF4-FFF2-40B4-BE49-F238E27FC236}">
              <a16:creationId xmlns="" xmlns:a16="http://schemas.microsoft.com/office/drawing/2014/main" id="{00000000-0008-0000-0700-000035030000}"/>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a:extLst>
            <a:ext uri="{FF2B5EF4-FFF2-40B4-BE49-F238E27FC236}">
              <a16:creationId xmlns=""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a:extLst>
            <a:ext uri="{FF2B5EF4-FFF2-40B4-BE49-F238E27FC236}">
              <a16:creationId xmlns=""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a:extLst>
            <a:ext uri="{FF2B5EF4-FFF2-40B4-BE49-F238E27FC236}">
              <a16:creationId xmlns=""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a:extLst>
            <a:ext uri="{FF2B5EF4-FFF2-40B4-BE49-F238E27FC236}">
              <a16:creationId xmlns=""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民生費、労働費、農林水産業費、消防費以外は類似団体平均と比較して概ね低い水準である。特に公債費は、平成１９年度～２１年度に実施した、公的資金補償金免除繰上償還や、平成１８年度～２２年度の行財政改革大綱に基づく投資事業の抑制に伴う地方債発行額の減により、他と比較してかなり低い水準にある。</a:t>
          </a:r>
          <a:endParaRPr kumimoji="1" lang="en-US" altLang="ja-JP" sz="1300">
            <a:latin typeface="ＭＳ Ｐゴシック"/>
          </a:endParaRPr>
        </a:p>
        <a:p>
          <a:r>
            <a:rPr kumimoji="1" lang="ja-JP" altLang="en-US" sz="1300">
              <a:latin typeface="ＭＳ Ｐゴシック"/>
            </a:rPr>
            <a:t>　民生費は、市の老年人口の割合が高く（Ｈ２７国調における６５歳以上の割合：全国２６．６％、県内２７．７％、当市２９．２％）、老人福祉費が高水準にあることや、市内に保育所の割合が高く児童民生費の負担が大きいことから、住民１人当たりのコストが高くなっている。</a:t>
          </a:r>
          <a:endParaRPr kumimoji="1" lang="en-US" altLang="ja-JP" sz="1300">
            <a:latin typeface="ＭＳ Ｐゴシック"/>
          </a:endParaRPr>
        </a:p>
        <a:p>
          <a:r>
            <a:rPr kumimoji="1" lang="ja-JP" altLang="en-US" sz="1300">
              <a:latin typeface="ＭＳ Ｐゴシック"/>
            </a:rPr>
            <a:t>　労働費については、前年度とほぼ変わりないが、勤労者福利厚生資金等貸付金の影響で平均より水準が高くなっている。</a:t>
          </a:r>
          <a:endParaRPr kumimoji="1" lang="en-US" altLang="ja-JP" sz="1300">
            <a:latin typeface="ＭＳ Ｐゴシック"/>
          </a:endParaRPr>
        </a:p>
        <a:p>
          <a:r>
            <a:rPr kumimoji="1" lang="ja-JP" altLang="en-US" sz="1300">
              <a:latin typeface="ＭＳ Ｐゴシック"/>
            </a:rPr>
            <a:t>　農林水産業費については、産地パワーアップ事業（補助事業）等の普通建設事業費増により、類似団体や当市の前年度数値と比較してもコストが高くなっている。</a:t>
          </a:r>
          <a:endParaRPr kumimoji="1" lang="en-US" altLang="ja-JP" sz="1300">
            <a:latin typeface="ＭＳ Ｐゴシック"/>
          </a:endParaRPr>
        </a:p>
        <a:p>
          <a:r>
            <a:rPr kumimoji="1" lang="ja-JP" altLang="en-US" sz="1300">
              <a:latin typeface="ＭＳ Ｐゴシック"/>
            </a:rPr>
            <a:t>　消防費については、新世紀センター建設や防災情報伝達システム整備事業といった大型投資事業の実施により、平成２８年度は住民１人当たりのコストが突出している。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財政調整基金は、財源不足の補填や年度間の財源平準化のために、取り崩しや積立を行っており、今年度も取り崩しをほぼ回避できた。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Ｈ２５年度～Ｈ２７年度にかけては、市民交流プラザ事業、東部中学校改築事業、新世紀センター建設事業等の大型事業の実施により、実質単年度収支が僅かながら赤字となっていたが、今年度は黒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今後も、公共施設の更新、大規模改造などが予定されているため、実質収支、実質単年度収支の動きを注視していく必要がある。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平成２８年度は、国民健康保険特別会計が赤字決算となっているが、その他の会計は黒字決算となっている。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国民健康保険特別会計は、Ｈ１９年度～Ｈ２１年度の３年間、単年度収支の赤字解消を目的に国民健康保険税の段階的な改定を行った。また、</a:t>
          </a:r>
          <a:r>
            <a:rPr kumimoji="1" lang="en-US" altLang="ja-JP" sz="1400">
              <a:latin typeface="ＭＳ ゴシック" pitchFamily="49" charset="-128"/>
              <a:ea typeface="ＭＳ ゴシック" pitchFamily="49" charset="-128"/>
            </a:rPr>
            <a:t>H</a:t>
          </a:r>
          <a:r>
            <a:rPr kumimoji="1" lang="ja-JP" altLang="en-US" sz="1400">
              <a:latin typeface="ＭＳ ゴシック" pitchFamily="49" charset="-128"/>
              <a:ea typeface="ＭＳ ゴシック" pitchFamily="49" charset="-128"/>
            </a:rPr>
            <a:t>２１年度には、国保税改定以前のＨ１８年度までに累積した赤字を補てんするため、一般会計からの法定外繰入を行った。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これらにより、Ｈ２２年度には黒字に転じ、Ｈ２４年度決算までは黒字決算となっていたが、高齢化による保険給付費の増及び保険税収の伸び悩みによりＨ２５年度決算以降は赤字が続いている。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Ｈ３０年度からの国保広域化に向け、各団体の累積赤字の解消が求められており、Ｈ２９年度は一般会計からの法定外繰入を行う予定である。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実質公債費比率は７．０％と、前年度比１．０ポイントの改善となり、県内・類似団体平均と比較しても適正な水準といえる。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Ｈ１９年度～Ｈ２１年度までの公的資金補償金免除繰上償還や、行財政改革大綱に基づく投資事業抑制に伴う地方債発行の縮減により指標が改善している。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今後は、近年実施した大型投資事業に係る地方債の償還開始や、一部事務組合の公債費に対する負担増により指標の悪化が見込まれる。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このため、今後の投資事業については、事業内容を十分吟味したうえで、計画的な地方債の発行を行い、指標の悪化を最小限に抑えたい。</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佐賀県鹿島市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将来負担比率は、９２．６％と２３．７ポイント増となった。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主な要因は、地方債現在高の増加や、ごみ処理施設建設に伴う一部事務組合負担金、公共下水道事業への繰出金等において将来負担額増加があげられる。</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今後も大型投資事業が控えているが、計画的な投資事業の実施により</a:t>
          </a:r>
          <a:r>
            <a:rPr kumimoji="1" lang="ja-JP" altLang="en-US" sz="1400">
              <a:solidFill>
                <a:schemeClr val="dk1"/>
              </a:solidFill>
              <a:effectLst/>
              <a:latin typeface="+mn-lt"/>
              <a:ea typeface="+mn-ea"/>
              <a:cs typeface="+mn-cs"/>
            </a:rPr>
            <a:t>地方債</a:t>
          </a:r>
          <a:r>
            <a:rPr kumimoji="1" lang="ja-JP" altLang="ja-JP" sz="1400">
              <a:solidFill>
                <a:schemeClr val="dk1"/>
              </a:solidFill>
              <a:effectLst/>
              <a:latin typeface="+mn-lt"/>
              <a:ea typeface="+mn-ea"/>
              <a:cs typeface="+mn-cs"/>
            </a:rPr>
            <a:t>発行額を抑え、可能な限り、将来世代に負担を先送りしない財政運営を行っていく。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A2" sqref="A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15508776</v>
      </c>
      <c r="BO4" s="381"/>
      <c r="BP4" s="381"/>
      <c r="BQ4" s="381"/>
      <c r="BR4" s="381"/>
      <c r="BS4" s="381"/>
      <c r="BT4" s="381"/>
      <c r="BU4" s="382"/>
      <c r="BV4" s="380">
        <v>14403779</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4.3</v>
      </c>
      <c r="CU4" s="558"/>
      <c r="CV4" s="558"/>
      <c r="CW4" s="558"/>
      <c r="CX4" s="558"/>
      <c r="CY4" s="558"/>
      <c r="CZ4" s="558"/>
      <c r="DA4" s="559"/>
      <c r="DB4" s="557">
        <v>3.9</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15196714</v>
      </c>
      <c r="BO5" s="386"/>
      <c r="BP5" s="386"/>
      <c r="BQ5" s="386"/>
      <c r="BR5" s="386"/>
      <c r="BS5" s="386"/>
      <c r="BT5" s="386"/>
      <c r="BU5" s="387"/>
      <c r="BV5" s="385">
        <v>13829304</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91.9</v>
      </c>
      <c r="CU5" s="356"/>
      <c r="CV5" s="356"/>
      <c r="CW5" s="356"/>
      <c r="CX5" s="356"/>
      <c r="CY5" s="356"/>
      <c r="CZ5" s="356"/>
      <c r="DA5" s="357"/>
      <c r="DB5" s="355">
        <v>88.1</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312062</v>
      </c>
      <c r="BO6" s="386"/>
      <c r="BP6" s="386"/>
      <c r="BQ6" s="386"/>
      <c r="BR6" s="386"/>
      <c r="BS6" s="386"/>
      <c r="BT6" s="386"/>
      <c r="BU6" s="387"/>
      <c r="BV6" s="385">
        <v>574475</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96.7</v>
      </c>
      <c r="CU6" s="532"/>
      <c r="CV6" s="532"/>
      <c r="CW6" s="532"/>
      <c r="CX6" s="532"/>
      <c r="CY6" s="532"/>
      <c r="CZ6" s="532"/>
      <c r="DA6" s="533"/>
      <c r="DB6" s="531">
        <v>93.6</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6602</v>
      </c>
      <c r="BO7" s="386"/>
      <c r="BP7" s="386"/>
      <c r="BQ7" s="386"/>
      <c r="BR7" s="386"/>
      <c r="BS7" s="386"/>
      <c r="BT7" s="386"/>
      <c r="BU7" s="387"/>
      <c r="BV7" s="385">
        <v>290859</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7139988</v>
      </c>
      <c r="CU7" s="386"/>
      <c r="CV7" s="386"/>
      <c r="CW7" s="386"/>
      <c r="CX7" s="386"/>
      <c r="CY7" s="386"/>
      <c r="CZ7" s="386"/>
      <c r="DA7" s="387"/>
      <c r="DB7" s="385">
        <v>7255351</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305460</v>
      </c>
      <c r="BO8" s="386"/>
      <c r="BP8" s="386"/>
      <c r="BQ8" s="386"/>
      <c r="BR8" s="386"/>
      <c r="BS8" s="386"/>
      <c r="BT8" s="386"/>
      <c r="BU8" s="387"/>
      <c r="BV8" s="385">
        <v>283616</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0.45</v>
      </c>
      <c r="CU8" s="495"/>
      <c r="CV8" s="495"/>
      <c r="CW8" s="495"/>
      <c r="CX8" s="495"/>
      <c r="CY8" s="495"/>
      <c r="CZ8" s="495"/>
      <c r="DA8" s="496"/>
      <c r="DB8" s="494">
        <v>0.44</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29684</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21844</v>
      </c>
      <c r="BO9" s="386"/>
      <c r="BP9" s="386"/>
      <c r="BQ9" s="386"/>
      <c r="BR9" s="386"/>
      <c r="BS9" s="386"/>
      <c r="BT9" s="386"/>
      <c r="BU9" s="387"/>
      <c r="BV9" s="385">
        <v>-19164</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9</v>
      </c>
      <c r="CU9" s="356"/>
      <c r="CV9" s="356"/>
      <c r="CW9" s="356"/>
      <c r="CX9" s="356"/>
      <c r="CY9" s="356"/>
      <c r="CZ9" s="356"/>
      <c r="DA9" s="357"/>
      <c r="DB9" s="355">
        <v>10.4</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30720</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160381</v>
      </c>
      <c r="BO10" s="386"/>
      <c r="BP10" s="386"/>
      <c r="BQ10" s="386"/>
      <c r="BR10" s="386"/>
      <c r="BS10" s="386"/>
      <c r="BT10" s="386"/>
      <c r="BU10" s="387"/>
      <c r="BV10" s="385">
        <v>154163</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30205</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164000</v>
      </c>
      <c r="BO12" s="386"/>
      <c r="BP12" s="386"/>
      <c r="BQ12" s="386"/>
      <c r="BR12" s="386"/>
      <c r="BS12" s="386"/>
      <c r="BT12" s="386"/>
      <c r="BU12" s="387"/>
      <c r="BV12" s="385">
        <v>151000</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30079</v>
      </c>
      <c r="S13" s="487"/>
      <c r="T13" s="487"/>
      <c r="U13" s="487"/>
      <c r="V13" s="488"/>
      <c r="W13" s="474" t="s">
        <v>123</v>
      </c>
      <c r="X13" s="398"/>
      <c r="Y13" s="398"/>
      <c r="Z13" s="398"/>
      <c r="AA13" s="398"/>
      <c r="AB13" s="399"/>
      <c r="AC13" s="361">
        <v>2220</v>
      </c>
      <c r="AD13" s="362"/>
      <c r="AE13" s="362"/>
      <c r="AF13" s="362"/>
      <c r="AG13" s="363"/>
      <c r="AH13" s="361">
        <v>1956</v>
      </c>
      <c r="AI13" s="362"/>
      <c r="AJ13" s="362"/>
      <c r="AK13" s="362"/>
      <c r="AL13" s="364"/>
      <c r="AM13" s="454" t="s">
        <v>124</v>
      </c>
      <c r="AN13" s="359"/>
      <c r="AO13" s="359"/>
      <c r="AP13" s="359"/>
      <c r="AQ13" s="359"/>
      <c r="AR13" s="359"/>
      <c r="AS13" s="359"/>
      <c r="AT13" s="360"/>
      <c r="AU13" s="442" t="s">
        <v>118</v>
      </c>
      <c r="AV13" s="443"/>
      <c r="AW13" s="443"/>
      <c r="AX13" s="443"/>
      <c r="AY13" s="365" t="s">
        <v>125</v>
      </c>
      <c r="AZ13" s="366"/>
      <c r="BA13" s="366"/>
      <c r="BB13" s="366"/>
      <c r="BC13" s="366"/>
      <c r="BD13" s="366"/>
      <c r="BE13" s="366"/>
      <c r="BF13" s="366"/>
      <c r="BG13" s="366"/>
      <c r="BH13" s="366"/>
      <c r="BI13" s="366"/>
      <c r="BJ13" s="366"/>
      <c r="BK13" s="366"/>
      <c r="BL13" s="366"/>
      <c r="BM13" s="367"/>
      <c r="BN13" s="385">
        <v>18225</v>
      </c>
      <c r="BO13" s="386"/>
      <c r="BP13" s="386"/>
      <c r="BQ13" s="386"/>
      <c r="BR13" s="386"/>
      <c r="BS13" s="386"/>
      <c r="BT13" s="386"/>
      <c r="BU13" s="387"/>
      <c r="BV13" s="385">
        <v>-16001</v>
      </c>
      <c r="BW13" s="386"/>
      <c r="BX13" s="386"/>
      <c r="BY13" s="386"/>
      <c r="BZ13" s="386"/>
      <c r="CA13" s="386"/>
      <c r="CB13" s="386"/>
      <c r="CC13" s="387"/>
      <c r="CD13" s="394" t="s">
        <v>126</v>
      </c>
      <c r="CE13" s="395"/>
      <c r="CF13" s="395"/>
      <c r="CG13" s="395"/>
      <c r="CH13" s="395"/>
      <c r="CI13" s="395"/>
      <c r="CJ13" s="395"/>
      <c r="CK13" s="395"/>
      <c r="CL13" s="395"/>
      <c r="CM13" s="395"/>
      <c r="CN13" s="395"/>
      <c r="CO13" s="395"/>
      <c r="CP13" s="395"/>
      <c r="CQ13" s="395"/>
      <c r="CR13" s="395"/>
      <c r="CS13" s="396"/>
      <c r="CT13" s="355">
        <v>7</v>
      </c>
      <c r="CU13" s="356"/>
      <c r="CV13" s="356"/>
      <c r="CW13" s="356"/>
      <c r="CX13" s="356"/>
      <c r="CY13" s="356"/>
      <c r="CZ13" s="356"/>
      <c r="DA13" s="357"/>
      <c r="DB13" s="355">
        <v>8</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127</v>
      </c>
      <c r="M14" s="515"/>
      <c r="N14" s="515"/>
      <c r="O14" s="515"/>
      <c r="P14" s="515"/>
      <c r="Q14" s="516"/>
      <c r="R14" s="486">
        <v>30523</v>
      </c>
      <c r="S14" s="487"/>
      <c r="T14" s="487"/>
      <c r="U14" s="487"/>
      <c r="V14" s="488"/>
      <c r="W14" s="489"/>
      <c r="X14" s="401"/>
      <c r="Y14" s="401"/>
      <c r="Z14" s="401"/>
      <c r="AA14" s="401"/>
      <c r="AB14" s="402"/>
      <c r="AC14" s="479">
        <v>14.2</v>
      </c>
      <c r="AD14" s="480"/>
      <c r="AE14" s="480"/>
      <c r="AF14" s="480"/>
      <c r="AG14" s="481"/>
      <c r="AH14" s="479">
        <v>13.3</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128</v>
      </c>
      <c r="CE14" s="392"/>
      <c r="CF14" s="392"/>
      <c r="CG14" s="392"/>
      <c r="CH14" s="392"/>
      <c r="CI14" s="392"/>
      <c r="CJ14" s="392"/>
      <c r="CK14" s="392"/>
      <c r="CL14" s="392"/>
      <c r="CM14" s="392"/>
      <c r="CN14" s="392"/>
      <c r="CO14" s="392"/>
      <c r="CP14" s="392"/>
      <c r="CQ14" s="392"/>
      <c r="CR14" s="392"/>
      <c r="CS14" s="393"/>
      <c r="CT14" s="490">
        <v>92.6</v>
      </c>
      <c r="CU14" s="458"/>
      <c r="CV14" s="458"/>
      <c r="CW14" s="458"/>
      <c r="CX14" s="458"/>
      <c r="CY14" s="458"/>
      <c r="CZ14" s="458"/>
      <c r="DA14" s="459"/>
      <c r="DB14" s="490">
        <v>68.900000000000006</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30400</v>
      </c>
      <c r="S15" s="487"/>
      <c r="T15" s="487"/>
      <c r="U15" s="487"/>
      <c r="V15" s="488"/>
      <c r="W15" s="474" t="s">
        <v>129</v>
      </c>
      <c r="X15" s="398"/>
      <c r="Y15" s="398"/>
      <c r="Z15" s="398"/>
      <c r="AA15" s="398"/>
      <c r="AB15" s="399"/>
      <c r="AC15" s="361">
        <v>4007</v>
      </c>
      <c r="AD15" s="362"/>
      <c r="AE15" s="362"/>
      <c r="AF15" s="362"/>
      <c r="AG15" s="363"/>
      <c r="AH15" s="361">
        <v>3814</v>
      </c>
      <c r="AI15" s="362"/>
      <c r="AJ15" s="362"/>
      <c r="AK15" s="362"/>
      <c r="AL15" s="364"/>
      <c r="AM15" s="454"/>
      <c r="AN15" s="359"/>
      <c r="AO15" s="359"/>
      <c r="AP15" s="359"/>
      <c r="AQ15" s="359"/>
      <c r="AR15" s="359"/>
      <c r="AS15" s="359"/>
      <c r="AT15" s="360"/>
      <c r="AU15" s="442"/>
      <c r="AV15" s="443"/>
      <c r="AW15" s="443"/>
      <c r="AX15" s="443"/>
      <c r="AY15" s="377" t="s">
        <v>130</v>
      </c>
      <c r="AZ15" s="378"/>
      <c r="BA15" s="378"/>
      <c r="BB15" s="378"/>
      <c r="BC15" s="378"/>
      <c r="BD15" s="378"/>
      <c r="BE15" s="378"/>
      <c r="BF15" s="378"/>
      <c r="BG15" s="378"/>
      <c r="BH15" s="378"/>
      <c r="BI15" s="378"/>
      <c r="BJ15" s="378"/>
      <c r="BK15" s="378"/>
      <c r="BL15" s="378"/>
      <c r="BM15" s="379"/>
      <c r="BN15" s="380">
        <v>2786969</v>
      </c>
      <c r="BO15" s="381"/>
      <c r="BP15" s="381"/>
      <c r="BQ15" s="381"/>
      <c r="BR15" s="381"/>
      <c r="BS15" s="381"/>
      <c r="BT15" s="381"/>
      <c r="BU15" s="382"/>
      <c r="BV15" s="380">
        <v>2729056</v>
      </c>
      <c r="BW15" s="381"/>
      <c r="BX15" s="381"/>
      <c r="BY15" s="381"/>
      <c r="BZ15" s="381"/>
      <c r="CA15" s="381"/>
      <c r="CB15" s="381"/>
      <c r="CC15" s="382"/>
      <c r="CD15" s="491" t="s">
        <v>131</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132</v>
      </c>
      <c r="M16" s="477"/>
      <c r="N16" s="477"/>
      <c r="O16" s="477"/>
      <c r="P16" s="477"/>
      <c r="Q16" s="478"/>
      <c r="R16" s="471" t="s">
        <v>133</v>
      </c>
      <c r="S16" s="472"/>
      <c r="T16" s="472"/>
      <c r="U16" s="472"/>
      <c r="V16" s="473"/>
      <c r="W16" s="489"/>
      <c r="X16" s="401"/>
      <c r="Y16" s="401"/>
      <c r="Z16" s="401"/>
      <c r="AA16" s="401"/>
      <c r="AB16" s="402"/>
      <c r="AC16" s="479">
        <v>25.7</v>
      </c>
      <c r="AD16" s="480"/>
      <c r="AE16" s="480"/>
      <c r="AF16" s="480"/>
      <c r="AG16" s="481"/>
      <c r="AH16" s="479">
        <v>26</v>
      </c>
      <c r="AI16" s="480"/>
      <c r="AJ16" s="480"/>
      <c r="AK16" s="480"/>
      <c r="AL16" s="482"/>
      <c r="AM16" s="454"/>
      <c r="AN16" s="359"/>
      <c r="AO16" s="359"/>
      <c r="AP16" s="359"/>
      <c r="AQ16" s="359"/>
      <c r="AR16" s="359"/>
      <c r="AS16" s="359"/>
      <c r="AT16" s="360"/>
      <c r="AU16" s="442"/>
      <c r="AV16" s="443"/>
      <c r="AW16" s="443"/>
      <c r="AX16" s="443"/>
      <c r="AY16" s="365" t="s">
        <v>134</v>
      </c>
      <c r="AZ16" s="366"/>
      <c r="BA16" s="366"/>
      <c r="BB16" s="366"/>
      <c r="BC16" s="366"/>
      <c r="BD16" s="366"/>
      <c r="BE16" s="366"/>
      <c r="BF16" s="366"/>
      <c r="BG16" s="366"/>
      <c r="BH16" s="366"/>
      <c r="BI16" s="366"/>
      <c r="BJ16" s="366"/>
      <c r="BK16" s="366"/>
      <c r="BL16" s="366"/>
      <c r="BM16" s="367"/>
      <c r="BN16" s="385">
        <v>6051443</v>
      </c>
      <c r="BO16" s="386"/>
      <c r="BP16" s="386"/>
      <c r="BQ16" s="386"/>
      <c r="BR16" s="386"/>
      <c r="BS16" s="386"/>
      <c r="BT16" s="386"/>
      <c r="BU16" s="387"/>
      <c r="BV16" s="385">
        <v>6106871</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135</v>
      </c>
      <c r="N17" s="469"/>
      <c r="O17" s="469"/>
      <c r="P17" s="469"/>
      <c r="Q17" s="470"/>
      <c r="R17" s="471" t="s">
        <v>136</v>
      </c>
      <c r="S17" s="472"/>
      <c r="T17" s="472"/>
      <c r="U17" s="472"/>
      <c r="V17" s="473"/>
      <c r="W17" s="474" t="s">
        <v>137</v>
      </c>
      <c r="X17" s="398"/>
      <c r="Y17" s="398"/>
      <c r="Z17" s="398"/>
      <c r="AA17" s="398"/>
      <c r="AB17" s="399"/>
      <c r="AC17" s="361">
        <v>9378</v>
      </c>
      <c r="AD17" s="362"/>
      <c r="AE17" s="362"/>
      <c r="AF17" s="362"/>
      <c r="AG17" s="363"/>
      <c r="AH17" s="361">
        <v>8886</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3519603</v>
      </c>
      <c r="BO17" s="386"/>
      <c r="BP17" s="386"/>
      <c r="BQ17" s="386"/>
      <c r="BR17" s="386"/>
      <c r="BS17" s="386"/>
      <c r="BT17" s="386"/>
      <c r="BU17" s="387"/>
      <c r="BV17" s="385">
        <v>3434730</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139</v>
      </c>
      <c r="C18" s="448"/>
      <c r="D18" s="448"/>
      <c r="E18" s="449"/>
      <c r="F18" s="449"/>
      <c r="G18" s="449"/>
      <c r="H18" s="449"/>
      <c r="I18" s="449"/>
      <c r="J18" s="449"/>
      <c r="K18" s="449"/>
      <c r="L18" s="450">
        <v>112.12</v>
      </c>
      <c r="M18" s="450"/>
      <c r="N18" s="450"/>
      <c r="O18" s="450"/>
      <c r="P18" s="450"/>
      <c r="Q18" s="450"/>
      <c r="R18" s="451"/>
      <c r="S18" s="451"/>
      <c r="T18" s="451"/>
      <c r="U18" s="451"/>
      <c r="V18" s="452"/>
      <c r="W18" s="466"/>
      <c r="X18" s="467"/>
      <c r="Y18" s="467"/>
      <c r="Z18" s="467"/>
      <c r="AA18" s="467"/>
      <c r="AB18" s="475"/>
      <c r="AC18" s="349">
        <v>60.1</v>
      </c>
      <c r="AD18" s="350"/>
      <c r="AE18" s="350"/>
      <c r="AF18" s="350"/>
      <c r="AG18" s="453"/>
      <c r="AH18" s="349">
        <v>60.6</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6706457</v>
      </c>
      <c r="BO18" s="386"/>
      <c r="BP18" s="386"/>
      <c r="BQ18" s="386"/>
      <c r="BR18" s="386"/>
      <c r="BS18" s="386"/>
      <c r="BT18" s="386"/>
      <c r="BU18" s="387"/>
      <c r="BV18" s="385">
        <v>6635632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141</v>
      </c>
      <c r="C19" s="448"/>
      <c r="D19" s="448"/>
      <c r="E19" s="449"/>
      <c r="F19" s="449"/>
      <c r="G19" s="449"/>
      <c r="H19" s="449"/>
      <c r="I19" s="449"/>
      <c r="J19" s="449"/>
      <c r="K19" s="449"/>
      <c r="L19" s="455">
        <v>265</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8485217</v>
      </c>
      <c r="BO19" s="386"/>
      <c r="BP19" s="386"/>
      <c r="BQ19" s="386"/>
      <c r="BR19" s="386"/>
      <c r="BS19" s="386"/>
      <c r="BT19" s="386"/>
      <c r="BU19" s="387"/>
      <c r="BV19" s="385">
        <v>8891537</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143</v>
      </c>
      <c r="C20" s="448"/>
      <c r="D20" s="448"/>
      <c r="E20" s="449"/>
      <c r="F20" s="449"/>
      <c r="G20" s="449"/>
      <c r="H20" s="449"/>
      <c r="I20" s="449"/>
      <c r="J20" s="449"/>
      <c r="K20" s="449"/>
      <c r="L20" s="455">
        <v>10124</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10487047</v>
      </c>
      <c r="BO23" s="386"/>
      <c r="BP23" s="386"/>
      <c r="BQ23" s="386"/>
      <c r="BR23" s="386"/>
      <c r="BS23" s="386"/>
      <c r="BT23" s="386"/>
      <c r="BU23" s="387"/>
      <c r="BV23" s="385">
        <v>9362516</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152</v>
      </c>
      <c r="F24" s="359"/>
      <c r="G24" s="359"/>
      <c r="H24" s="359"/>
      <c r="I24" s="359"/>
      <c r="J24" s="359"/>
      <c r="K24" s="360"/>
      <c r="L24" s="361">
        <v>1</v>
      </c>
      <c r="M24" s="362"/>
      <c r="N24" s="362"/>
      <c r="O24" s="362"/>
      <c r="P24" s="363"/>
      <c r="Q24" s="361">
        <v>7860</v>
      </c>
      <c r="R24" s="362"/>
      <c r="S24" s="362"/>
      <c r="T24" s="362"/>
      <c r="U24" s="362"/>
      <c r="V24" s="363"/>
      <c r="W24" s="427"/>
      <c r="X24" s="418"/>
      <c r="Y24" s="419"/>
      <c r="Z24" s="358" t="s">
        <v>153</v>
      </c>
      <c r="AA24" s="359"/>
      <c r="AB24" s="359"/>
      <c r="AC24" s="359"/>
      <c r="AD24" s="359"/>
      <c r="AE24" s="359"/>
      <c r="AF24" s="359"/>
      <c r="AG24" s="360"/>
      <c r="AH24" s="361">
        <v>198</v>
      </c>
      <c r="AI24" s="362"/>
      <c r="AJ24" s="362"/>
      <c r="AK24" s="362"/>
      <c r="AL24" s="363"/>
      <c r="AM24" s="361">
        <v>644094</v>
      </c>
      <c r="AN24" s="362"/>
      <c r="AO24" s="362"/>
      <c r="AP24" s="362"/>
      <c r="AQ24" s="362"/>
      <c r="AR24" s="363"/>
      <c r="AS24" s="361">
        <v>3253</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9551590</v>
      </c>
      <c r="BO24" s="386"/>
      <c r="BP24" s="386"/>
      <c r="BQ24" s="386"/>
      <c r="BR24" s="386"/>
      <c r="BS24" s="386"/>
      <c r="BT24" s="386"/>
      <c r="BU24" s="387"/>
      <c r="BV24" s="385">
        <v>8899675</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155</v>
      </c>
      <c r="F25" s="359"/>
      <c r="G25" s="359"/>
      <c r="H25" s="359"/>
      <c r="I25" s="359"/>
      <c r="J25" s="359"/>
      <c r="K25" s="360"/>
      <c r="L25" s="361">
        <v>1</v>
      </c>
      <c r="M25" s="362"/>
      <c r="N25" s="362"/>
      <c r="O25" s="362"/>
      <c r="P25" s="363"/>
      <c r="Q25" s="361">
        <v>6350</v>
      </c>
      <c r="R25" s="362"/>
      <c r="S25" s="362"/>
      <c r="T25" s="362"/>
      <c r="U25" s="362"/>
      <c r="V25" s="363"/>
      <c r="W25" s="427"/>
      <c r="X25" s="418"/>
      <c r="Y25" s="419"/>
      <c r="Z25" s="358" t="s">
        <v>156</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1930060</v>
      </c>
      <c r="BO25" s="381"/>
      <c r="BP25" s="381"/>
      <c r="BQ25" s="381"/>
      <c r="BR25" s="381"/>
      <c r="BS25" s="381"/>
      <c r="BT25" s="381"/>
      <c r="BU25" s="382"/>
      <c r="BV25" s="380">
        <v>1823705</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158</v>
      </c>
      <c r="F26" s="359"/>
      <c r="G26" s="359"/>
      <c r="H26" s="359"/>
      <c r="I26" s="359"/>
      <c r="J26" s="359"/>
      <c r="K26" s="360"/>
      <c r="L26" s="361">
        <v>1</v>
      </c>
      <c r="M26" s="362"/>
      <c r="N26" s="362"/>
      <c r="O26" s="362"/>
      <c r="P26" s="363"/>
      <c r="Q26" s="361">
        <v>5960</v>
      </c>
      <c r="R26" s="362"/>
      <c r="S26" s="362"/>
      <c r="T26" s="362"/>
      <c r="U26" s="362"/>
      <c r="V26" s="363"/>
      <c r="W26" s="427"/>
      <c r="X26" s="418"/>
      <c r="Y26" s="419"/>
      <c r="Z26" s="358" t="s">
        <v>159</v>
      </c>
      <c r="AA26" s="440"/>
      <c r="AB26" s="440"/>
      <c r="AC26" s="440"/>
      <c r="AD26" s="440"/>
      <c r="AE26" s="440"/>
      <c r="AF26" s="440"/>
      <c r="AG26" s="441"/>
      <c r="AH26" s="361" t="s">
        <v>121</v>
      </c>
      <c r="AI26" s="362"/>
      <c r="AJ26" s="362"/>
      <c r="AK26" s="362"/>
      <c r="AL26" s="363"/>
      <c r="AM26" s="361" t="s">
        <v>121</v>
      </c>
      <c r="AN26" s="362"/>
      <c r="AO26" s="362"/>
      <c r="AP26" s="362"/>
      <c r="AQ26" s="362"/>
      <c r="AR26" s="363"/>
      <c r="AS26" s="361" t="s">
        <v>121</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161</v>
      </c>
      <c r="F27" s="359"/>
      <c r="G27" s="359"/>
      <c r="H27" s="359"/>
      <c r="I27" s="359"/>
      <c r="J27" s="359"/>
      <c r="K27" s="360"/>
      <c r="L27" s="361">
        <v>1</v>
      </c>
      <c r="M27" s="362"/>
      <c r="N27" s="362"/>
      <c r="O27" s="362"/>
      <c r="P27" s="363"/>
      <c r="Q27" s="361">
        <v>4200</v>
      </c>
      <c r="R27" s="362"/>
      <c r="S27" s="362"/>
      <c r="T27" s="362"/>
      <c r="U27" s="362"/>
      <c r="V27" s="363"/>
      <c r="W27" s="427"/>
      <c r="X27" s="418"/>
      <c r="Y27" s="419"/>
      <c r="Z27" s="358" t="s">
        <v>162</v>
      </c>
      <c r="AA27" s="359"/>
      <c r="AB27" s="359"/>
      <c r="AC27" s="359"/>
      <c r="AD27" s="359"/>
      <c r="AE27" s="359"/>
      <c r="AF27" s="359"/>
      <c r="AG27" s="360"/>
      <c r="AH27" s="361">
        <v>3</v>
      </c>
      <c r="AI27" s="362"/>
      <c r="AJ27" s="362"/>
      <c r="AK27" s="362"/>
      <c r="AL27" s="363"/>
      <c r="AM27" s="361">
        <v>11742</v>
      </c>
      <c r="AN27" s="362"/>
      <c r="AO27" s="362"/>
      <c r="AP27" s="362"/>
      <c r="AQ27" s="362"/>
      <c r="AR27" s="363"/>
      <c r="AS27" s="361">
        <v>3914</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v>309155</v>
      </c>
      <c r="BO27" s="389"/>
      <c r="BP27" s="389"/>
      <c r="BQ27" s="389"/>
      <c r="BR27" s="389"/>
      <c r="BS27" s="389"/>
      <c r="BT27" s="389"/>
      <c r="BU27" s="390"/>
      <c r="BV27" s="388">
        <v>308670</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164</v>
      </c>
      <c r="F28" s="359"/>
      <c r="G28" s="359"/>
      <c r="H28" s="359"/>
      <c r="I28" s="359"/>
      <c r="J28" s="359"/>
      <c r="K28" s="360"/>
      <c r="L28" s="361">
        <v>1</v>
      </c>
      <c r="M28" s="362"/>
      <c r="N28" s="362"/>
      <c r="O28" s="362"/>
      <c r="P28" s="363"/>
      <c r="Q28" s="361">
        <v>3540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1493262</v>
      </c>
      <c r="BO28" s="381"/>
      <c r="BP28" s="381"/>
      <c r="BQ28" s="381"/>
      <c r="BR28" s="381"/>
      <c r="BS28" s="381"/>
      <c r="BT28" s="381"/>
      <c r="BU28" s="382"/>
      <c r="BV28" s="380">
        <v>1496881</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168</v>
      </c>
      <c r="F29" s="359"/>
      <c r="G29" s="359"/>
      <c r="H29" s="359"/>
      <c r="I29" s="359"/>
      <c r="J29" s="359"/>
      <c r="K29" s="360"/>
      <c r="L29" s="361">
        <v>14</v>
      </c>
      <c r="M29" s="362"/>
      <c r="N29" s="362"/>
      <c r="O29" s="362"/>
      <c r="P29" s="363"/>
      <c r="Q29" s="361">
        <v>3340</v>
      </c>
      <c r="R29" s="362"/>
      <c r="S29" s="362"/>
      <c r="T29" s="362"/>
      <c r="U29" s="362"/>
      <c r="V29" s="363"/>
      <c r="W29" s="428"/>
      <c r="X29" s="429"/>
      <c r="Y29" s="430"/>
      <c r="Z29" s="358" t="s">
        <v>169</v>
      </c>
      <c r="AA29" s="359"/>
      <c r="AB29" s="359"/>
      <c r="AC29" s="359"/>
      <c r="AD29" s="359"/>
      <c r="AE29" s="359"/>
      <c r="AF29" s="359"/>
      <c r="AG29" s="360"/>
      <c r="AH29" s="361">
        <v>201</v>
      </c>
      <c r="AI29" s="362"/>
      <c r="AJ29" s="362"/>
      <c r="AK29" s="362"/>
      <c r="AL29" s="363"/>
      <c r="AM29" s="361">
        <v>655836</v>
      </c>
      <c r="AN29" s="362"/>
      <c r="AO29" s="362"/>
      <c r="AP29" s="362"/>
      <c r="AQ29" s="362"/>
      <c r="AR29" s="363"/>
      <c r="AS29" s="361">
        <v>3263</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205946</v>
      </c>
      <c r="BO29" s="386"/>
      <c r="BP29" s="386"/>
      <c r="BQ29" s="386"/>
      <c r="BR29" s="386"/>
      <c r="BS29" s="386"/>
      <c r="BT29" s="386"/>
      <c r="BU29" s="387"/>
      <c r="BV29" s="385">
        <v>210750</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98.2</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1245615</v>
      </c>
      <c r="BO30" s="389"/>
      <c r="BP30" s="389"/>
      <c r="BQ30" s="389"/>
      <c r="BR30" s="389"/>
      <c r="BS30" s="389"/>
      <c r="BT30" s="389"/>
      <c r="BU30" s="390"/>
      <c r="BV30" s="388">
        <v>1237944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2</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4</v>
      </c>
      <c r="AN34" s="345"/>
      <c r="AO34" s="344" t="str">
        <f>IF('各会計、関係団体の財政状況及び健全化判断比率'!B30="","",'各会計、関係団体の財政状況及び健全化判断比率'!B30)</f>
        <v>水道事業会計</v>
      </c>
      <c r="AP34" s="344"/>
      <c r="AQ34" s="344"/>
      <c r="AR34" s="344"/>
      <c r="AS34" s="344"/>
      <c r="AT34" s="344"/>
      <c r="AU34" s="344"/>
      <c r="AV34" s="344"/>
      <c r="AW34" s="344"/>
      <c r="AX34" s="344"/>
      <c r="AY34" s="344"/>
      <c r="AZ34" s="344"/>
      <c r="BA34" s="344"/>
      <c r="BB34" s="344"/>
      <c r="BC34" s="344"/>
      <c r="BD34" s="167"/>
      <c r="BE34" s="345">
        <f>IF(BG34="","",MAX(C34:D43,U34:V43,AM34:AN43)+1)</f>
        <v>5</v>
      </c>
      <c r="BF34" s="345"/>
      <c r="BG34" s="344" t="str">
        <f>IF('各会計、関係団体の財政状況及び健全化判断比率'!B31="","",'各会計、関係団体の財政状況及び健全化判断比率'!B31)</f>
        <v>公共下水道事業特別会計</v>
      </c>
      <c r="BH34" s="344"/>
      <c r="BI34" s="344"/>
      <c r="BJ34" s="344"/>
      <c r="BK34" s="344"/>
      <c r="BL34" s="344"/>
      <c r="BM34" s="344"/>
      <c r="BN34" s="344"/>
      <c r="BO34" s="344"/>
      <c r="BP34" s="344"/>
      <c r="BQ34" s="344"/>
      <c r="BR34" s="344"/>
      <c r="BS34" s="344"/>
      <c r="BT34" s="344"/>
      <c r="BU34" s="344"/>
      <c r="BV34" s="167"/>
      <c r="BW34" s="345">
        <f>IF(BY34="","",MAX(C34:D43,U34:V43,AM34:AN43,BE34:BF43)+1)</f>
        <v>7</v>
      </c>
      <c r="BX34" s="345"/>
      <c r="BY34" s="344" t="str">
        <f>IF('各会計、関係団体の財政状況及び健全化判断比率'!B68="","",'各会計、関係団体の財政状況及び健全化判断比率'!B68)</f>
        <v>鹿島・藤津地区衛生施設組合</v>
      </c>
      <c r="BZ34" s="344"/>
      <c r="CA34" s="344"/>
      <c r="CB34" s="344"/>
      <c r="CC34" s="344"/>
      <c r="CD34" s="344"/>
      <c r="CE34" s="344"/>
      <c r="CF34" s="344"/>
      <c r="CG34" s="344"/>
      <c r="CH34" s="344"/>
      <c r="CI34" s="344"/>
      <c r="CJ34" s="344"/>
      <c r="CK34" s="344"/>
      <c r="CL34" s="344"/>
      <c r="CM34" s="344"/>
      <c r="CN34" s="167"/>
      <c r="CO34" s="345">
        <f>IF(CQ34="","",MAX(C34:D43,U34:V43,AM34:AN43,BE34:BF43,BW34:BX43)+1)</f>
        <v>12</v>
      </c>
      <c r="CP34" s="345"/>
      <c r="CQ34" s="344" t="str">
        <f>IF('各会計、関係団体の財政状況及び健全化判断比率'!BS7="","",'各会計、関係団体の財政状況及び健全化判断比率'!BS7)</f>
        <v>鹿島市土地開発公社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t="str">
        <f>IF(E35="","",C34+1)</f>
        <v/>
      </c>
      <c r="D35" s="345"/>
      <c r="E35" s="344" t="str">
        <f>IF('各会計、関係団体の財政状況及び健全化判断比率'!B8="","",'各会計、関係団体の財政状況及び健全化判断比率'!B8)</f>
        <v/>
      </c>
      <c r="F35" s="344"/>
      <c r="G35" s="344"/>
      <c r="H35" s="344"/>
      <c r="I35" s="344"/>
      <c r="J35" s="344"/>
      <c r="K35" s="344"/>
      <c r="L35" s="344"/>
      <c r="M35" s="344"/>
      <c r="N35" s="344"/>
      <c r="O35" s="344"/>
      <c r="P35" s="344"/>
      <c r="Q35" s="344"/>
      <c r="R35" s="344"/>
      <c r="S35" s="344"/>
      <c r="T35" s="167"/>
      <c r="U35" s="345">
        <f>IF(W35="","",U34+1)</f>
        <v>3</v>
      </c>
      <c r="V35" s="345"/>
      <c r="W35" s="344" t="str">
        <f>IF('各会計、関係団体の財政状況及び健全化判断比率'!B29="","",'各会計、関係団体の財政状況及び健全化判断比率'!B29)</f>
        <v>後期高齢者医療特別会計</v>
      </c>
      <c r="X35" s="344"/>
      <c r="Y35" s="344"/>
      <c r="Z35" s="344"/>
      <c r="AA35" s="344"/>
      <c r="AB35" s="344"/>
      <c r="AC35" s="344"/>
      <c r="AD35" s="344"/>
      <c r="AE35" s="344"/>
      <c r="AF35" s="344"/>
      <c r="AG35" s="344"/>
      <c r="AH35" s="344"/>
      <c r="AI35" s="344"/>
      <c r="AJ35" s="344"/>
      <c r="AK35" s="344"/>
      <c r="AL35" s="167"/>
      <c r="AM35" s="345" t="str">
        <f t="shared" ref="AM35:AM43" si="0">IF(AO35="","",AM34+1)</f>
        <v/>
      </c>
      <c r="AN35" s="345"/>
      <c r="AO35" s="344"/>
      <c r="AP35" s="344"/>
      <c r="AQ35" s="344"/>
      <c r="AR35" s="344"/>
      <c r="AS35" s="344"/>
      <c r="AT35" s="344"/>
      <c r="AU35" s="344"/>
      <c r="AV35" s="344"/>
      <c r="AW35" s="344"/>
      <c r="AX35" s="344"/>
      <c r="AY35" s="344"/>
      <c r="AZ35" s="344"/>
      <c r="BA35" s="344"/>
      <c r="BB35" s="344"/>
      <c r="BC35" s="344"/>
      <c r="BD35" s="167"/>
      <c r="BE35" s="345">
        <f t="shared" ref="BE35:BE43" si="1">IF(BG35="","",BE34+1)</f>
        <v>6</v>
      </c>
      <c r="BF35" s="345"/>
      <c r="BG35" s="344" t="str">
        <f>IF('各会計、関係団体の財政状況及び健全化判断比率'!B32="","",'各会計、関係団体の財政状況及び健全化判断比率'!B32)</f>
        <v>谷田工場団地造成・分譲事業特別会計</v>
      </c>
      <c r="BH35" s="344"/>
      <c r="BI35" s="344"/>
      <c r="BJ35" s="344"/>
      <c r="BK35" s="344"/>
      <c r="BL35" s="344"/>
      <c r="BM35" s="344"/>
      <c r="BN35" s="344"/>
      <c r="BO35" s="344"/>
      <c r="BP35" s="344"/>
      <c r="BQ35" s="344"/>
      <c r="BR35" s="344"/>
      <c r="BS35" s="344"/>
      <c r="BT35" s="344"/>
      <c r="BU35" s="344"/>
      <c r="BV35" s="167"/>
      <c r="BW35" s="345">
        <f t="shared" ref="BW35:BW43" si="2">IF(BY35="","",BW34+1)</f>
        <v>8</v>
      </c>
      <c r="BX35" s="345"/>
      <c r="BY35" s="344" t="str">
        <f>IF('各会計、関係団体の財政状況及び健全化判断比率'!B69="","",'各会計、関係団体の財政状況及び健全化判断比率'!B69)</f>
        <v>杵藤地区広域市町村圏組合</v>
      </c>
      <c r="BZ35" s="344"/>
      <c r="CA35" s="344"/>
      <c r="CB35" s="344"/>
      <c r="CC35" s="344"/>
      <c r="CD35" s="344"/>
      <c r="CE35" s="344"/>
      <c r="CF35" s="344"/>
      <c r="CG35" s="344"/>
      <c r="CH35" s="344"/>
      <c r="CI35" s="344"/>
      <c r="CJ35" s="344"/>
      <c r="CK35" s="344"/>
      <c r="CL35" s="344"/>
      <c r="CM35" s="344"/>
      <c r="CN35" s="167"/>
      <c r="CO35" s="345">
        <f t="shared" ref="CO35:CO43" si="3">IF(CQ35="","",CO34+1)</f>
        <v>13</v>
      </c>
      <c r="CP35" s="345"/>
      <c r="CQ35" s="344" t="str">
        <f>IF('各会計、関係団体の財政状況及び健全化判断比率'!BS8="","",'各会計、関係団体の財政状況及び健全化判断比率'!BS8)</f>
        <v>鹿島市体育協会</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t="str">
        <f>IF(E36="","",C35+1)</f>
        <v/>
      </c>
      <c r="D36" s="345"/>
      <c r="E36" s="344" t="str">
        <f>IF('各会計、関係団体の財政状況及び健全化判断比率'!B9="","",'各会計、関係団体の財政状況及び健全化判断比率'!B9)</f>
        <v/>
      </c>
      <c r="F36" s="344"/>
      <c r="G36" s="344"/>
      <c r="H36" s="344"/>
      <c r="I36" s="344"/>
      <c r="J36" s="344"/>
      <c r="K36" s="344"/>
      <c r="L36" s="344"/>
      <c r="M36" s="344"/>
      <c r="N36" s="344"/>
      <c r="O36" s="344"/>
      <c r="P36" s="344"/>
      <c r="Q36" s="344"/>
      <c r="R36" s="344"/>
      <c r="S36" s="344"/>
      <c r="T36" s="167"/>
      <c r="U36" s="345" t="str">
        <f t="shared" ref="U36:U43" si="4">IF(W36="","",U35+1)</f>
        <v/>
      </c>
      <c r="V36" s="345"/>
      <c r="W36" s="344"/>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9</v>
      </c>
      <c r="BX36" s="345"/>
      <c r="BY36" s="344" t="str">
        <f>IF('各会計、関係団体の財政状況及び健全化判断比率'!B70="","",'各会計、関係団体の財政状況及び健全化判断比率'!B70)</f>
        <v>佐賀県西部広域環境組合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10</v>
      </c>
      <c r="BX37" s="345"/>
      <c r="BY37" s="344" t="str">
        <f>IF('各会計、関係団体の財政状況及び健全化判断比率'!B71="","",'各会計、関係団体の財政状況及び健全化判断比率'!B71)</f>
        <v>佐賀県後期高齢者医療広域連合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11</v>
      </c>
      <c r="BX38" s="345"/>
      <c r="BY38" s="344" t="str">
        <f>IF('各会計、関係団体の財政状況及び健全化判断比率'!B72="","",'各会計、関係団体の財政状況及び健全化判断比率'!B72)</f>
        <v>佐賀県市町総合事務組合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2" sqref="A2"/>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207</v>
      </c>
      <c r="C5" s="678"/>
      <c r="D5" s="678"/>
      <c r="E5" s="678"/>
      <c r="F5" s="678"/>
      <c r="G5" s="678"/>
      <c r="H5" s="678"/>
      <c r="I5" s="678"/>
      <c r="J5" s="678"/>
      <c r="K5" s="678"/>
      <c r="L5" s="678"/>
      <c r="M5" s="678"/>
      <c r="N5" s="678"/>
      <c r="O5" s="678"/>
      <c r="P5" s="678"/>
      <c r="Q5" s="679"/>
      <c r="R5" s="640">
        <v>3003171</v>
      </c>
      <c r="S5" s="641"/>
      <c r="T5" s="641"/>
      <c r="U5" s="641"/>
      <c r="V5" s="641"/>
      <c r="W5" s="641"/>
      <c r="X5" s="641"/>
      <c r="Y5" s="688"/>
      <c r="Z5" s="701">
        <v>19.399999999999999</v>
      </c>
      <c r="AA5" s="701"/>
      <c r="AB5" s="701"/>
      <c r="AC5" s="701"/>
      <c r="AD5" s="702">
        <v>3003171</v>
      </c>
      <c r="AE5" s="702"/>
      <c r="AF5" s="702"/>
      <c r="AG5" s="702"/>
      <c r="AH5" s="702"/>
      <c r="AI5" s="702"/>
      <c r="AJ5" s="702"/>
      <c r="AK5" s="702"/>
      <c r="AL5" s="689">
        <v>43.3</v>
      </c>
      <c r="AM5" s="658"/>
      <c r="AN5" s="658"/>
      <c r="AO5" s="690"/>
      <c r="AP5" s="677" t="s">
        <v>208</v>
      </c>
      <c r="AQ5" s="678"/>
      <c r="AR5" s="678"/>
      <c r="AS5" s="678"/>
      <c r="AT5" s="678"/>
      <c r="AU5" s="678"/>
      <c r="AV5" s="678"/>
      <c r="AW5" s="678"/>
      <c r="AX5" s="678"/>
      <c r="AY5" s="678"/>
      <c r="AZ5" s="678"/>
      <c r="BA5" s="678"/>
      <c r="BB5" s="678"/>
      <c r="BC5" s="678"/>
      <c r="BD5" s="678"/>
      <c r="BE5" s="678"/>
      <c r="BF5" s="679"/>
      <c r="BG5" s="590">
        <v>3002234</v>
      </c>
      <c r="BH5" s="591"/>
      <c r="BI5" s="591"/>
      <c r="BJ5" s="591"/>
      <c r="BK5" s="591"/>
      <c r="BL5" s="591"/>
      <c r="BM5" s="591"/>
      <c r="BN5" s="592"/>
      <c r="BO5" s="643">
        <v>100</v>
      </c>
      <c r="BP5" s="643"/>
      <c r="BQ5" s="643"/>
      <c r="BR5" s="643"/>
      <c r="BS5" s="644">
        <v>112986</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x14ac:dyDescent="0.15">
      <c r="B6" s="587" t="s">
        <v>212</v>
      </c>
      <c r="C6" s="588"/>
      <c r="D6" s="588"/>
      <c r="E6" s="588"/>
      <c r="F6" s="588"/>
      <c r="G6" s="588"/>
      <c r="H6" s="588"/>
      <c r="I6" s="588"/>
      <c r="J6" s="588"/>
      <c r="K6" s="588"/>
      <c r="L6" s="588"/>
      <c r="M6" s="588"/>
      <c r="N6" s="588"/>
      <c r="O6" s="588"/>
      <c r="P6" s="588"/>
      <c r="Q6" s="589"/>
      <c r="R6" s="590">
        <v>112394</v>
      </c>
      <c r="S6" s="591"/>
      <c r="T6" s="591"/>
      <c r="U6" s="591"/>
      <c r="V6" s="591"/>
      <c r="W6" s="591"/>
      <c r="X6" s="591"/>
      <c r="Y6" s="592"/>
      <c r="Z6" s="643">
        <v>0.7</v>
      </c>
      <c r="AA6" s="643"/>
      <c r="AB6" s="643"/>
      <c r="AC6" s="643"/>
      <c r="AD6" s="644">
        <v>112394</v>
      </c>
      <c r="AE6" s="644"/>
      <c r="AF6" s="644"/>
      <c r="AG6" s="644"/>
      <c r="AH6" s="644"/>
      <c r="AI6" s="644"/>
      <c r="AJ6" s="644"/>
      <c r="AK6" s="644"/>
      <c r="AL6" s="613">
        <v>1.6</v>
      </c>
      <c r="AM6" s="645"/>
      <c r="AN6" s="645"/>
      <c r="AO6" s="646"/>
      <c r="AP6" s="587" t="s">
        <v>213</v>
      </c>
      <c r="AQ6" s="588"/>
      <c r="AR6" s="588"/>
      <c r="AS6" s="588"/>
      <c r="AT6" s="588"/>
      <c r="AU6" s="588"/>
      <c r="AV6" s="588"/>
      <c r="AW6" s="588"/>
      <c r="AX6" s="588"/>
      <c r="AY6" s="588"/>
      <c r="AZ6" s="588"/>
      <c r="BA6" s="588"/>
      <c r="BB6" s="588"/>
      <c r="BC6" s="588"/>
      <c r="BD6" s="588"/>
      <c r="BE6" s="588"/>
      <c r="BF6" s="589"/>
      <c r="BG6" s="590">
        <v>3002234</v>
      </c>
      <c r="BH6" s="591"/>
      <c r="BI6" s="591"/>
      <c r="BJ6" s="591"/>
      <c r="BK6" s="591"/>
      <c r="BL6" s="591"/>
      <c r="BM6" s="591"/>
      <c r="BN6" s="592"/>
      <c r="BO6" s="643">
        <v>100</v>
      </c>
      <c r="BP6" s="643"/>
      <c r="BQ6" s="643"/>
      <c r="BR6" s="643"/>
      <c r="BS6" s="644">
        <v>112986</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154343</v>
      </c>
      <c r="CS6" s="591"/>
      <c r="CT6" s="591"/>
      <c r="CU6" s="591"/>
      <c r="CV6" s="591"/>
      <c r="CW6" s="591"/>
      <c r="CX6" s="591"/>
      <c r="CY6" s="592"/>
      <c r="CZ6" s="643">
        <v>1</v>
      </c>
      <c r="DA6" s="643"/>
      <c r="DB6" s="643"/>
      <c r="DC6" s="643"/>
      <c r="DD6" s="596" t="s">
        <v>215</v>
      </c>
      <c r="DE6" s="591"/>
      <c r="DF6" s="591"/>
      <c r="DG6" s="591"/>
      <c r="DH6" s="591"/>
      <c r="DI6" s="591"/>
      <c r="DJ6" s="591"/>
      <c r="DK6" s="591"/>
      <c r="DL6" s="591"/>
      <c r="DM6" s="591"/>
      <c r="DN6" s="591"/>
      <c r="DO6" s="591"/>
      <c r="DP6" s="592"/>
      <c r="DQ6" s="596">
        <v>154343</v>
      </c>
      <c r="DR6" s="591"/>
      <c r="DS6" s="591"/>
      <c r="DT6" s="591"/>
      <c r="DU6" s="591"/>
      <c r="DV6" s="591"/>
      <c r="DW6" s="591"/>
      <c r="DX6" s="591"/>
      <c r="DY6" s="591"/>
      <c r="DZ6" s="591"/>
      <c r="EA6" s="591"/>
      <c r="EB6" s="591"/>
      <c r="EC6" s="626"/>
    </row>
    <row r="7" spans="2:143" ht="11.25" customHeight="1" x14ac:dyDescent="0.15">
      <c r="B7" s="587" t="s">
        <v>216</v>
      </c>
      <c r="C7" s="588"/>
      <c r="D7" s="588"/>
      <c r="E7" s="588"/>
      <c r="F7" s="588"/>
      <c r="G7" s="588"/>
      <c r="H7" s="588"/>
      <c r="I7" s="588"/>
      <c r="J7" s="588"/>
      <c r="K7" s="588"/>
      <c r="L7" s="588"/>
      <c r="M7" s="588"/>
      <c r="N7" s="588"/>
      <c r="O7" s="588"/>
      <c r="P7" s="588"/>
      <c r="Q7" s="589"/>
      <c r="R7" s="590">
        <v>3060</v>
      </c>
      <c r="S7" s="591"/>
      <c r="T7" s="591"/>
      <c r="U7" s="591"/>
      <c r="V7" s="591"/>
      <c r="W7" s="591"/>
      <c r="X7" s="591"/>
      <c r="Y7" s="592"/>
      <c r="Z7" s="643">
        <v>0</v>
      </c>
      <c r="AA7" s="643"/>
      <c r="AB7" s="643"/>
      <c r="AC7" s="643"/>
      <c r="AD7" s="644">
        <v>3060</v>
      </c>
      <c r="AE7" s="644"/>
      <c r="AF7" s="644"/>
      <c r="AG7" s="644"/>
      <c r="AH7" s="644"/>
      <c r="AI7" s="644"/>
      <c r="AJ7" s="644"/>
      <c r="AK7" s="644"/>
      <c r="AL7" s="613">
        <v>0</v>
      </c>
      <c r="AM7" s="645"/>
      <c r="AN7" s="645"/>
      <c r="AO7" s="646"/>
      <c r="AP7" s="587" t="s">
        <v>217</v>
      </c>
      <c r="AQ7" s="588"/>
      <c r="AR7" s="588"/>
      <c r="AS7" s="588"/>
      <c r="AT7" s="588"/>
      <c r="AU7" s="588"/>
      <c r="AV7" s="588"/>
      <c r="AW7" s="588"/>
      <c r="AX7" s="588"/>
      <c r="AY7" s="588"/>
      <c r="AZ7" s="588"/>
      <c r="BA7" s="588"/>
      <c r="BB7" s="588"/>
      <c r="BC7" s="588"/>
      <c r="BD7" s="588"/>
      <c r="BE7" s="588"/>
      <c r="BF7" s="589"/>
      <c r="BG7" s="590">
        <v>1242295</v>
      </c>
      <c r="BH7" s="591"/>
      <c r="BI7" s="591"/>
      <c r="BJ7" s="591"/>
      <c r="BK7" s="591"/>
      <c r="BL7" s="591"/>
      <c r="BM7" s="591"/>
      <c r="BN7" s="592"/>
      <c r="BO7" s="643">
        <v>41.4</v>
      </c>
      <c r="BP7" s="643"/>
      <c r="BQ7" s="643"/>
      <c r="BR7" s="643"/>
      <c r="BS7" s="644">
        <v>19277</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1542539</v>
      </c>
      <c r="CS7" s="591"/>
      <c r="CT7" s="591"/>
      <c r="CU7" s="591"/>
      <c r="CV7" s="591"/>
      <c r="CW7" s="591"/>
      <c r="CX7" s="591"/>
      <c r="CY7" s="592"/>
      <c r="CZ7" s="643">
        <v>10.199999999999999</v>
      </c>
      <c r="DA7" s="643"/>
      <c r="DB7" s="643"/>
      <c r="DC7" s="643"/>
      <c r="DD7" s="596">
        <v>51572</v>
      </c>
      <c r="DE7" s="591"/>
      <c r="DF7" s="591"/>
      <c r="DG7" s="591"/>
      <c r="DH7" s="591"/>
      <c r="DI7" s="591"/>
      <c r="DJ7" s="591"/>
      <c r="DK7" s="591"/>
      <c r="DL7" s="591"/>
      <c r="DM7" s="591"/>
      <c r="DN7" s="591"/>
      <c r="DO7" s="591"/>
      <c r="DP7" s="592"/>
      <c r="DQ7" s="596">
        <v>1198304</v>
      </c>
      <c r="DR7" s="591"/>
      <c r="DS7" s="591"/>
      <c r="DT7" s="591"/>
      <c r="DU7" s="591"/>
      <c r="DV7" s="591"/>
      <c r="DW7" s="591"/>
      <c r="DX7" s="591"/>
      <c r="DY7" s="591"/>
      <c r="DZ7" s="591"/>
      <c r="EA7" s="591"/>
      <c r="EB7" s="591"/>
      <c r="EC7" s="626"/>
    </row>
    <row r="8" spans="2:143" ht="11.25" customHeight="1" x14ac:dyDescent="0.15">
      <c r="B8" s="587" t="s">
        <v>219</v>
      </c>
      <c r="C8" s="588"/>
      <c r="D8" s="588"/>
      <c r="E8" s="588"/>
      <c r="F8" s="588"/>
      <c r="G8" s="588"/>
      <c r="H8" s="588"/>
      <c r="I8" s="588"/>
      <c r="J8" s="588"/>
      <c r="K8" s="588"/>
      <c r="L8" s="588"/>
      <c r="M8" s="588"/>
      <c r="N8" s="588"/>
      <c r="O8" s="588"/>
      <c r="P8" s="588"/>
      <c r="Q8" s="589"/>
      <c r="R8" s="590">
        <v>6073</v>
      </c>
      <c r="S8" s="591"/>
      <c r="T8" s="591"/>
      <c r="U8" s="591"/>
      <c r="V8" s="591"/>
      <c r="W8" s="591"/>
      <c r="X8" s="591"/>
      <c r="Y8" s="592"/>
      <c r="Z8" s="643">
        <v>0</v>
      </c>
      <c r="AA8" s="643"/>
      <c r="AB8" s="643"/>
      <c r="AC8" s="643"/>
      <c r="AD8" s="644">
        <v>6073</v>
      </c>
      <c r="AE8" s="644"/>
      <c r="AF8" s="644"/>
      <c r="AG8" s="644"/>
      <c r="AH8" s="644"/>
      <c r="AI8" s="644"/>
      <c r="AJ8" s="644"/>
      <c r="AK8" s="644"/>
      <c r="AL8" s="613">
        <v>0.1</v>
      </c>
      <c r="AM8" s="645"/>
      <c r="AN8" s="645"/>
      <c r="AO8" s="646"/>
      <c r="AP8" s="587" t="s">
        <v>220</v>
      </c>
      <c r="AQ8" s="588"/>
      <c r="AR8" s="588"/>
      <c r="AS8" s="588"/>
      <c r="AT8" s="588"/>
      <c r="AU8" s="588"/>
      <c r="AV8" s="588"/>
      <c r="AW8" s="588"/>
      <c r="AX8" s="588"/>
      <c r="AY8" s="588"/>
      <c r="AZ8" s="588"/>
      <c r="BA8" s="588"/>
      <c r="BB8" s="588"/>
      <c r="BC8" s="588"/>
      <c r="BD8" s="588"/>
      <c r="BE8" s="588"/>
      <c r="BF8" s="589"/>
      <c r="BG8" s="590">
        <v>50538</v>
      </c>
      <c r="BH8" s="591"/>
      <c r="BI8" s="591"/>
      <c r="BJ8" s="591"/>
      <c r="BK8" s="591"/>
      <c r="BL8" s="591"/>
      <c r="BM8" s="591"/>
      <c r="BN8" s="592"/>
      <c r="BO8" s="643">
        <v>1.7</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5569476</v>
      </c>
      <c r="CS8" s="591"/>
      <c r="CT8" s="591"/>
      <c r="CU8" s="591"/>
      <c r="CV8" s="591"/>
      <c r="CW8" s="591"/>
      <c r="CX8" s="591"/>
      <c r="CY8" s="592"/>
      <c r="CZ8" s="643">
        <v>36.6</v>
      </c>
      <c r="DA8" s="643"/>
      <c r="DB8" s="643"/>
      <c r="DC8" s="643"/>
      <c r="DD8" s="596">
        <v>113636</v>
      </c>
      <c r="DE8" s="591"/>
      <c r="DF8" s="591"/>
      <c r="DG8" s="591"/>
      <c r="DH8" s="591"/>
      <c r="DI8" s="591"/>
      <c r="DJ8" s="591"/>
      <c r="DK8" s="591"/>
      <c r="DL8" s="591"/>
      <c r="DM8" s="591"/>
      <c r="DN8" s="591"/>
      <c r="DO8" s="591"/>
      <c r="DP8" s="592"/>
      <c r="DQ8" s="596">
        <v>2448524</v>
      </c>
      <c r="DR8" s="591"/>
      <c r="DS8" s="591"/>
      <c r="DT8" s="591"/>
      <c r="DU8" s="591"/>
      <c r="DV8" s="591"/>
      <c r="DW8" s="591"/>
      <c r="DX8" s="591"/>
      <c r="DY8" s="591"/>
      <c r="DZ8" s="591"/>
      <c r="EA8" s="591"/>
      <c r="EB8" s="591"/>
      <c r="EC8" s="626"/>
    </row>
    <row r="9" spans="2:143" ht="11.25" customHeight="1" x14ac:dyDescent="0.15">
      <c r="B9" s="587" t="s">
        <v>222</v>
      </c>
      <c r="C9" s="588"/>
      <c r="D9" s="588"/>
      <c r="E9" s="588"/>
      <c r="F9" s="588"/>
      <c r="G9" s="588"/>
      <c r="H9" s="588"/>
      <c r="I9" s="588"/>
      <c r="J9" s="588"/>
      <c r="K9" s="588"/>
      <c r="L9" s="588"/>
      <c r="M9" s="588"/>
      <c r="N9" s="588"/>
      <c r="O9" s="588"/>
      <c r="P9" s="588"/>
      <c r="Q9" s="589"/>
      <c r="R9" s="590">
        <v>4003</v>
      </c>
      <c r="S9" s="591"/>
      <c r="T9" s="591"/>
      <c r="U9" s="591"/>
      <c r="V9" s="591"/>
      <c r="W9" s="591"/>
      <c r="X9" s="591"/>
      <c r="Y9" s="592"/>
      <c r="Z9" s="643">
        <v>0</v>
      </c>
      <c r="AA9" s="643"/>
      <c r="AB9" s="643"/>
      <c r="AC9" s="643"/>
      <c r="AD9" s="644">
        <v>4003</v>
      </c>
      <c r="AE9" s="644"/>
      <c r="AF9" s="644"/>
      <c r="AG9" s="644"/>
      <c r="AH9" s="644"/>
      <c r="AI9" s="644"/>
      <c r="AJ9" s="644"/>
      <c r="AK9" s="644"/>
      <c r="AL9" s="613">
        <v>0.1</v>
      </c>
      <c r="AM9" s="645"/>
      <c r="AN9" s="645"/>
      <c r="AO9" s="646"/>
      <c r="AP9" s="587" t="s">
        <v>223</v>
      </c>
      <c r="AQ9" s="588"/>
      <c r="AR9" s="588"/>
      <c r="AS9" s="588"/>
      <c r="AT9" s="588"/>
      <c r="AU9" s="588"/>
      <c r="AV9" s="588"/>
      <c r="AW9" s="588"/>
      <c r="AX9" s="588"/>
      <c r="AY9" s="588"/>
      <c r="AZ9" s="588"/>
      <c r="BA9" s="588"/>
      <c r="BB9" s="588"/>
      <c r="BC9" s="588"/>
      <c r="BD9" s="588"/>
      <c r="BE9" s="588"/>
      <c r="BF9" s="589"/>
      <c r="BG9" s="590">
        <v>1003054</v>
      </c>
      <c r="BH9" s="591"/>
      <c r="BI9" s="591"/>
      <c r="BJ9" s="591"/>
      <c r="BK9" s="591"/>
      <c r="BL9" s="591"/>
      <c r="BM9" s="591"/>
      <c r="BN9" s="592"/>
      <c r="BO9" s="643">
        <v>33.4</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830925</v>
      </c>
      <c r="CS9" s="591"/>
      <c r="CT9" s="591"/>
      <c r="CU9" s="591"/>
      <c r="CV9" s="591"/>
      <c r="CW9" s="591"/>
      <c r="CX9" s="591"/>
      <c r="CY9" s="592"/>
      <c r="CZ9" s="643">
        <v>5.5</v>
      </c>
      <c r="DA9" s="643"/>
      <c r="DB9" s="643"/>
      <c r="DC9" s="643"/>
      <c r="DD9" s="596">
        <v>22304</v>
      </c>
      <c r="DE9" s="591"/>
      <c r="DF9" s="591"/>
      <c r="DG9" s="591"/>
      <c r="DH9" s="591"/>
      <c r="DI9" s="591"/>
      <c r="DJ9" s="591"/>
      <c r="DK9" s="591"/>
      <c r="DL9" s="591"/>
      <c r="DM9" s="591"/>
      <c r="DN9" s="591"/>
      <c r="DO9" s="591"/>
      <c r="DP9" s="592"/>
      <c r="DQ9" s="596">
        <v>718807</v>
      </c>
      <c r="DR9" s="591"/>
      <c r="DS9" s="591"/>
      <c r="DT9" s="591"/>
      <c r="DU9" s="591"/>
      <c r="DV9" s="591"/>
      <c r="DW9" s="591"/>
      <c r="DX9" s="591"/>
      <c r="DY9" s="591"/>
      <c r="DZ9" s="591"/>
      <c r="EA9" s="591"/>
      <c r="EB9" s="591"/>
      <c r="EC9" s="626"/>
    </row>
    <row r="10" spans="2:143" ht="11.25" customHeight="1" x14ac:dyDescent="0.15">
      <c r="B10" s="587" t="s">
        <v>225</v>
      </c>
      <c r="C10" s="588"/>
      <c r="D10" s="588"/>
      <c r="E10" s="588"/>
      <c r="F10" s="588"/>
      <c r="G10" s="588"/>
      <c r="H10" s="588"/>
      <c r="I10" s="588"/>
      <c r="J10" s="588"/>
      <c r="K10" s="588"/>
      <c r="L10" s="588"/>
      <c r="M10" s="588"/>
      <c r="N10" s="588"/>
      <c r="O10" s="588"/>
      <c r="P10" s="588"/>
      <c r="Q10" s="589"/>
      <c r="R10" s="590">
        <v>506762</v>
      </c>
      <c r="S10" s="591"/>
      <c r="T10" s="591"/>
      <c r="U10" s="591"/>
      <c r="V10" s="591"/>
      <c r="W10" s="591"/>
      <c r="X10" s="591"/>
      <c r="Y10" s="592"/>
      <c r="Z10" s="643">
        <v>3.3</v>
      </c>
      <c r="AA10" s="643"/>
      <c r="AB10" s="643"/>
      <c r="AC10" s="643"/>
      <c r="AD10" s="644">
        <v>506762</v>
      </c>
      <c r="AE10" s="644"/>
      <c r="AF10" s="644"/>
      <c r="AG10" s="644"/>
      <c r="AH10" s="644"/>
      <c r="AI10" s="644"/>
      <c r="AJ10" s="644"/>
      <c r="AK10" s="644"/>
      <c r="AL10" s="613">
        <v>7.3</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70320</v>
      </c>
      <c r="BH10" s="591"/>
      <c r="BI10" s="591"/>
      <c r="BJ10" s="591"/>
      <c r="BK10" s="591"/>
      <c r="BL10" s="591"/>
      <c r="BM10" s="591"/>
      <c r="BN10" s="592"/>
      <c r="BO10" s="643">
        <v>2.2999999999999998</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61430</v>
      </c>
      <c r="CS10" s="591"/>
      <c r="CT10" s="591"/>
      <c r="CU10" s="591"/>
      <c r="CV10" s="591"/>
      <c r="CW10" s="591"/>
      <c r="CX10" s="591"/>
      <c r="CY10" s="592"/>
      <c r="CZ10" s="643">
        <v>0.4</v>
      </c>
      <c r="DA10" s="643"/>
      <c r="DB10" s="643"/>
      <c r="DC10" s="643"/>
      <c r="DD10" s="596" t="s">
        <v>111</v>
      </c>
      <c r="DE10" s="591"/>
      <c r="DF10" s="591"/>
      <c r="DG10" s="591"/>
      <c r="DH10" s="591"/>
      <c r="DI10" s="591"/>
      <c r="DJ10" s="591"/>
      <c r="DK10" s="591"/>
      <c r="DL10" s="591"/>
      <c r="DM10" s="591"/>
      <c r="DN10" s="591"/>
      <c r="DO10" s="591"/>
      <c r="DP10" s="592"/>
      <c r="DQ10" s="596">
        <v>16430</v>
      </c>
      <c r="DR10" s="591"/>
      <c r="DS10" s="591"/>
      <c r="DT10" s="591"/>
      <c r="DU10" s="591"/>
      <c r="DV10" s="591"/>
      <c r="DW10" s="591"/>
      <c r="DX10" s="591"/>
      <c r="DY10" s="591"/>
      <c r="DZ10" s="591"/>
      <c r="EA10" s="591"/>
      <c r="EB10" s="591"/>
      <c r="EC10" s="626"/>
    </row>
    <row r="11" spans="2:143" ht="11.25" customHeight="1" x14ac:dyDescent="0.15">
      <c r="B11" s="587" t="s">
        <v>228</v>
      </c>
      <c r="C11" s="588"/>
      <c r="D11" s="588"/>
      <c r="E11" s="588"/>
      <c r="F11" s="588"/>
      <c r="G11" s="588"/>
      <c r="H11" s="588"/>
      <c r="I11" s="588"/>
      <c r="J11" s="588"/>
      <c r="K11" s="588"/>
      <c r="L11" s="588"/>
      <c r="M11" s="588"/>
      <c r="N11" s="588"/>
      <c r="O11" s="588"/>
      <c r="P11" s="588"/>
      <c r="Q11" s="589"/>
      <c r="R11" s="590" t="s">
        <v>111</v>
      </c>
      <c r="S11" s="591"/>
      <c r="T11" s="591"/>
      <c r="U11" s="591"/>
      <c r="V11" s="591"/>
      <c r="W11" s="591"/>
      <c r="X11" s="591"/>
      <c r="Y11" s="592"/>
      <c r="Z11" s="643" t="s">
        <v>111</v>
      </c>
      <c r="AA11" s="643"/>
      <c r="AB11" s="643"/>
      <c r="AC11" s="643"/>
      <c r="AD11" s="644" t="s">
        <v>111</v>
      </c>
      <c r="AE11" s="644"/>
      <c r="AF11" s="644"/>
      <c r="AG11" s="644"/>
      <c r="AH11" s="644"/>
      <c r="AI11" s="644"/>
      <c r="AJ11" s="644"/>
      <c r="AK11" s="644"/>
      <c r="AL11" s="613" t="s">
        <v>111</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118383</v>
      </c>
      <c r="BH11" s="591"/>
      <c r="BI11" s="591"/>
      <c r="BJ11" s="591"/>
      <c r="BK11" s="591"/>
      <c r="BL11" s="591"/>
      <c r="BM11" s="591"/>
      <c r="BN11" s="592"/>
      <c r="BO11" s="643">
        <v>3.9</v>
      </c>
      <c r="BP11" s="643"/>
      <c r="BQ11" s="643"/>
      <c r="BR11" s="643"/>
      <c r="BS11" s="596">
        <v>19277</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1563605</v>
      </c>
      <c r="CS11" s="591"/>
      <c r="CT11" s="591"/>
      <c r="CU11" s="591"/>
      <c r="CV11" s="591"/>
      <c r="CW11" s="591"/>
      <c r="CX11" s="591"/>
      <c r="CY11" s="592"/>
      <c r="CZ11" s="643">
        <v>10.3</v>
      </c>
      <c r="DA11" s="643"/>
      <c r="DB11" s="643"/>
      <c r="DC11" s="643"/>
      <c r="DD11" s="596">
        <v>983375</v>
      </c>
      <c r="DE11" s="591"/>
      <c r="DF11" s="591"/>
      <c r="DG11" s="591"/>
      <c r="DH11" s="591"/>
      <c r="DI11" s="591"/>
      <c r="DJ11" s="591"/>
      <c r="DK11" s="591"/>
      <c r="DL11" s="591"/>
      <c r="DM11" s="591"/>
      <c r="DN11" s="591"/>
      <c r="DO11" s="591"/>
      <c r="DP11" s="592"/>
      <c r="DQ11" s="596">
        <v>444571</v>
      </c>
      <c r="DR11" s="591"/>
      <c r="DS11" s="591"/>
      <c r="DT11" s="591"/>
      <c r="DU11" s="591"/>
      <c r="DV11" s="591"/>
      <c r="DW11" s="591"/>
      <c r="DX11" s="591"/>
      <c r="DY11" s="591"/>
      <c r="DZ11" s="591"/>
      <c r="EA11" s="591"/>
      <c r="EB11" s="591"/>
      <c r="EC11" s="626"/>
    </row>
    <row r="12" spans="2:143" ht="11.25" customHeight="1" x14ac:dyDescent="0.15">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1424590</v>
      </c>
      <c r="BH12" s="591"/>
      <c r="BI12" s="591"/>
      <c r="BJ12" s="591"/>
      <c r="BK12" s="591"/>
      <c r="BL12" s="591"/>
      <c r="BM12" s="591"/>
      <c r="BN12" s="592"/>
      <c r="BO12" s="643">
        <v>47.4</v>
      </c>
      <c r="BP12" s="643"/>
      <c r="BQ12" s="643"/>
      <c r="BR12" s="643"/>
      <c r="BS12" s="596">
        <v>93709</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304681</v>
      </c>
      <c r="CS12" s="591"/>
      <c r="CT12" s="591"/>
      <c r="CU12" s="591"/>
      <c r="CV12" s="591"/>
      <c r="CW12" s="591"/>
      <c r="CX12" s="591"/>
      <c r="CY12" s="592"/>
      <c r="CZ12" s="643">
        <v>2</v>
      </c>
      <c r="DA12" s="643"/>
      <c r="DB12" s="643"/>
      <c r="DC12" s="643"/>
      <c r="DD12" s="596">
        <v>13152</v>
      </c>
      <c r="DE12" s="591"/>
      <c r="DF12" s="591"/>
      <c r="DG12" s="591"/>
      <c r="DH12" s="591"/>
      <c r="DI12" s="591"/>
      <c r="DJ12" s="591"/>
      <c r="DK12" s="591"/>
      <c r="DL12" s="591"/>
      <c r="DM12" s="591"/>
      <c r="DN12" s="591"/>
      <c r="DO12" s="591"/>
      <c r="DP12" s="592"/>
      <c r="DQ12" s="596">
        <v>133920</v>
      </c>
      <c r="DR12" s="591"/>
      <c r="DS12" s="591"/>
      <c r="DT12" s="591"/>
      <c r="DU12" s="591"/>
      <c r="DV12" s="591"/>
      <c r="DW12" s="591"/>
      <c r="DX12" s="591"/>
      <c r="DY12" s="591"/>
      <c r="DZ12" s="591"/>
      <c r="EA12" s="591"/>
      <c r="EB12" s="591"/>
      <c r="EC12" s="626"/>
    </row>
    <row r="13" spans="2:143" ht="11.25" customHeight="1" x14ac:dyDescent="0.15">
      <c r="B13" s="587" t="s">
        <v>234</v>
      </c>
      <c r="C13" s="588"/>
      <c r="D13" s="588"/>
      <c r="E13" s="588"/>
      <c r="F13" s="588"/>
      <c r="G13" s="588"/>
      <c r="H13" s="588"/>
      <c r="I13" s="588"/>
      <c r="J13" s="588"/>
      <c r="K13" s="588"/>
      <c r="L13" s="588"/>
      <c r="M13" s="588"/>
      <c r="N13" s="588"/>
      <c r="O13" s="588"/>
      <c r="P13" s="588"/>
      <c r="Q13" s="589"/>
      <c r="R13" s="590">
        <v>18237</v>
      </c>
      <c r="S13" s="591"/>
      <c r="T13" s="591"/>
      <c r="U13" s="591"/>
      <c r="V13" s="591"/>
      <c r="W13" s="591"/>
      <c r="X13" s="591"/>
      <c r="Y13" s="592"/>
      <c r="Z13" s="643">
        <v>0.1</v>
      </c>
      <c r="AA13" s="643"/>
      <c r="AB13" s="643"/>
      <c r="AC13" s="643"/>
      <c r="AD13" s="644">
        <v>18237</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1417903</v>
      </c>
      <c r="BH13" s="591"/>
      <c r="BI13" s="591"/>
      <c r="BJ13" s="591"/>
      <c r="BK13" s="591"/>
      <c r="BL13" s="591"/>
      <c r="BM13" s="591"/>
      <c r="BN13" s="592"/>
      <c r="BO13" s="643">
        <v>47.2</v>
      </c>
      <c r="BP13" s="643"/>
      <c r="BQ13" s="643"/>
      <c r="BR13" s="643"/>
      <c r="BS13" s="596">
        <v>93709</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1198562</v>
      </c>
      <c r="CS13" s="591"/>
      <c r="CT13" s="591"/>
      <c r="CU13" s="591"/>
      <c r="CV13" s="591"/>
      <c r="CW13" s="591"/>
      <c r="CX13" s="591"/>
      <c r="CY13" s="592"/>
      <c r="CZ13" s="643">
        <v>7.9</v>
      </c>
      <c r="DA13" s="643"/>
      <c r="DB13" s="643"/>
      <c r="DC13" s="643"/>
      <c r="DD13" s="596">
        <v>366244</v>
      </c>
      <c r="DE13" s="591"/>
      <c r="DF13" s="591"/>
      <c r="DG13" s="591"/>
      <c r="DH13" s="591"/>
      <c r="DI13" s="591"/>
      <c r="DJ13" s="591"/>
      <c r="DK13" s="591"/>
      <c r="DL13" s="591"/>
      <c r="DM13" s="591"/>
      <c r="DN13" s="591"/>
      <c r="DO13" s="591"/>
      <c r="DP13" s="592"/>
      <c r="DQ13" s="596">
        <v>840864</v>
      </c>
      <c r="DR13" s="591"/>
      <c r="DS13" s="591"/>
      <c r="DT13" s="591"/>
      <c r="DU13" s="591"/>
      <c r="DV13" s="591"/>
      <c r="DW13" s="591"/>
      <c r="DX13" s="591"/>
      <c r="DY13" s="591"/>
      <c r="DZ13" s="591"/>
      <c r="EA13" s="591"/>
      <c r="EB13" s="591"/>
      <c r="EC13" s="626"/>
    </row>
    <row r="14" spans="2:143" ht="11.25" customHeight="1" x14ac:dyDescent="0.15">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104053</v>
      </c>
      <c r="BH14" s="591"/>
      <c r="BI14" s="591"/>
      <c r="BJ14" s="591"/>
      <c r="BK14" s="591"/>
      <c r="BL14" s="591"/>
      <c r="BM14" s="591"/>
      <c r="BN14" s="592"/>
      <c r="BO14" s="643">
        <v>3.5</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1942641</v>
      </c>
      <c r="CS14" s="591"/>
      <c r="CT14" s="591"/>
      <c r="CU14" s="591"/>
      <c r="CV14" s="591"/>
      <c r="CW14" s="591"/>
      <c r="CX14" s="591"/>
      <c r="CY14" s="592"/>
      <c r="CZ14" s="643">
        <v>12.8</v>
      </c>
      <c r="DA14" s="643"/>
      <c r="DB14" s="643"/>
      <c r="DC14" s="643"/>
      <c r="DD14" s="596">
        <v>1520986</v>
      </c>
      <c r="DE14" s="591"/>
      <c r="DF14" s="591"/>
      <c r="DG14" s="591"/>
      <c r="DH14" s="591"/>
      <c r="DI14" s="591"/>
      <c r="DJ14" s="591"/>
      <c r="DK14" s="591"/>
      <c r="DL14" s="591"/>
      <c r="DM14" s="591"/>
      <c r="DN14" s="591"/>
      <c r="DO14" s="591"/>
      <c r="DP14" s="592"/>
      <c r="DQ14" s="596">
        <v>496431</v>
      </c>
      <c r="DR14" s="591"/>
      <c r="DS14" s="591"/>
      <c r="DT14" s="591"/>
      <c r="DU14" s="591"/>
      <c r="DV14" s="591"/>
      <c r="DW14" s="591"/>
      <c r="DX14" s="591"/>
      <c r="DY14" s="591"/>
      <c r="DZ14" s="591"/>
      <c r="EA14" s="591"/>
      <c r="EB14" s="591"/>
      <c r="EC14" s="626"/>
    </row>
    <row r="15" spans="2:143" ht="11.25" customHeight="1" x14ac:dyDescent="0.15">
      <c r="B15" s="587" t="s">
        <v>240</v>
      </c>
      <c r="C15" s="588"/>
      <c r="D15" s="588"/>
      <c r="E15" s="588"/>
      <c r="F15" s="588"/>
      <c r="G15" s="588"/>
      <c r="H15" s="588"/>
      <c r="I15" s="588"/>
      <c r="J15" s="588"/>
      <c r="K15" s="588"/>
      <c r="L15" s="588"/>
      <c r="M15" s="588"/>
      <c r="N15" s="588"/>
      <c r="O15" s="588"/>
      <c r="P15" s="588"/>
      <c r="Q15" s="589"/>
      <c r="R15" s="590">
        <v>10149</v>
      </c>
      <c r="S15" s="591"/>
      <c r="T15" s="591"/>
      <c r="U15" s="591"/>
      <c r="V15" s="591"/>
      <c r="W15" s="591"/>
      <c r="X15" s="591"/>
      <c r="Y15" s="592"/>
      <c r="Z15" s="643">
        <v>0.1</v>
      </c>
      <c r="AA15" s="643"/>
      <c r="AB15" s="643"/>
      <c r="AC15" s="643"/>
      <c r="AD15" s="644">
        <v>10149</v>
      </c>
      <c r="AE15" s="644"/>
      <c r="AF15" s="644"/>
      <c r="AG15" s="644"/>
      <c r="AH15" s="644"/>
      <c r="AI15" s="644"/>
      <c r="AJ15" s="644"/>
      <c r="AK15" s="644"/>
      <c r="AL15" s="613">
        <v>0.1</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231296</v>
      </c>
      <c r="BH15" s="591"/>
      <c r="BI15" s="591"/>
      <c r="BJ15" s="591"/>
      <c r="BK15" s="591"/>
      <c r="BL15" s="591"/>
      <c r="BM15" s="591"/>
      <c r="BN15" s="592"/>
      <c r="BO15" s="643">
        <v>7.7</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1236833</v>
      </c>
      <c r="CS15" s="591"/>
      <c r="CT15" s="591"/>
      <c r="CU15" s="591"/>
      <c r="CV15" s="591"/>
      <c r="CW15" s="591"/>
      <c r="CX15" s="591"/>
      <c r="CY15" s="592"/>
      <c r="CZ15" s="643">
        <v>8.1</v>
      </c>
      <c r="DA15" s="643"/>
      <c r="DB15" s="643"/>
      <c r="DC15" s="643"/>
      <c r="DD15" s="596">
        <v>330067</v>
      </c>
      <c r="DE15" s="591"/>
      <c r="DF15" s="591"/>
      <c r="DG15" s="591"/>
      <c r="DH15" s="591"/>
      <c r="DI15" s="591"/>
      <c r="DJ15" s="591"/>
      <c r="DK15" s="591"/>
      <c r="DL15" s="591"/>
      <c r="DM15" s="591"/>
      <c r="DN15" s="591"/>
      <c r="DO15" s="591"/>
      <c r="DP15" s="592"/>
      <c r="DQ15" s="596">
        <v>953172</v>
      </c>
      <c r="DR15" s="591"/>
      <c r="DS15" s="591"/>
      <c r="DT15" s="591"/>
      <c r="DU15" s="591"/>
      <c r="DV15" s="591"/>
      <c r="DW15" s="591"/>
      <c r="DX15" s="591"/>
      <c r="DY15" s="591"/>
      <c r="DZ15" s="591"/>
      <c r="EA15" s="591"/>
      <c r="EB15" s="591"/>
      <c r="EC15" s="626"/>
    </row>
    <row r="16" spans="2:143" ht="11.25" customHeight="1" x14ac:dyDescent="0.15">
      <c r="B16" s="587" t="s">
        <v>243</v>
      </c>
      <c r="C16" s="588"/>
      <c r="D16" s="588"/>
      <c r="E16" s="588"/>
      <c r="F16" s="588"/>
      <c r="G16" s="588"/>
      <c r="H16" s="588"/>
      <c r="I16" s="588"/>
      <c r="J16" s="588"/>
      <c r="K16" s="588"/>
      <c r="L16" s="588"/>
      <c r="M16" s="588"/>
      <c r="N16" s="588"/>
      <c r="O16" s="588"/>
      <c r="P16" s="588"/>
      <c r="Q16" s="589"/>
      <c r="R16" s="590">
        <v>3898212</v>
      </c>
      <c r="S16" s="591"/>
      <c r="T16" s="591"/>
      <c r="U16" s="591"/>
      <c r="V16" s="591"/>
      <c r="W16" s="591"/>
      <c r="X16" s="591"/>
      <c r="Y16" s="592"/>
      <c r="Z16" s="643">
        <v>25.1</v>
      </c>
      <c r="AA16" s="643"/>
      <c r="AB16" s="643"/>
      <c r="AC16" s="643"/>
      <c r="AD16" s="644">
        <v>3262773</v>
      </c>
      <c r="AE16" s="644"/>
      <c r="AF16" s="644"/>
      <c r="AG16" s="644"/>
      <c r="AH16" s="644"/>
      <c r="AI16" s="644"/>
      <c r="AJ16" s="644"/>
      <c r="AK16" s="644"/>
      <c r="AL16" s="613">
        <v>47</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27086</v>
      </c>
      <c r="CS16" s="591"/>
      <c r="CT16" s="591"/>
      <c r="CU16" s="591"/>
      <c r="CV16" s="591"/>
      <c r="CW16" s="591"/>
      <c r="CX16" s="591"/>
      <c r="CY16" s="592"/>
      <c r="CZ16" s="643">
        <v>0.2</v>
      </c>
      <c r="DA16" s="643"/>
      <c r="DB16" s="643"/>
      <c r="DC16" s="643"/>
      <c r="DD16" s="596" t="s">
        <v>111</v>
      </c>
      <c r="DE16" s="591"/>
      <c r="DF16" s="591"/>
      <c r="DG16" s="591"/>
      <c r="DH16" s="591"/>
      <c r="DI16" s="591"/>
      <c r="DJ16" s="591"/>
      <c r="DK16" s="591"/>
      <c r="DL16" s="591"/>
      <c r="DM16" s="591"/>
      <c r="DN16" s="591"/>
      <c r="DO16" s="591"/>
      <c r="DP16" s="592"/>
      <c r="DQ16" s="596">
        <v>4961</v>
      </c>
      <c r="DR16" s="591"/>
      <c r="DS16" s="591"/>
      <c r="DT16" s="591"/>
      <c r="DU16" s="591"/>
      <c r="DV16" s="591"/>
      <c r="DW16" s="591"/>
      <c r="DX16" s="591"/>
      <c r="DY16" s="591"/>
      <c r="DZ16" s="591"/>
      <c r="EA16" s="591"/>
      <c r="EB16" s="591"/>
      <c r="EC16" s="626"/>
    </row>
    <row r="17" spans="2:133" ht="11.25" customHeight="1" x14ac:dyDescent="0.15">
      <c r="B17" s="587" t="s">
        <v>246</v>
      </c>
      <c r="C17" s="588"/>
      <c r="D17" s="588"/>
      <c r="E17" s="588"/>
      <c r="F17" s="588"/>
      <c r="G17" s="588"/>
      <c r="H17" s="588"/>
      <c r="I17" s="588"/>
      <c r="J17" s="588"/>
      <c r="K17" s="588"/>
      <c r="L17" s="588"/>
      <c r="M17" s="588"/>
      <c r="N17" s="588"/>
      <c r="O17" s="588"/>
      <c r="P17" s="588"/>
      <c r="Q17" s="589"/>
      <c r="R17" s="590">
        <v>3262773</v>
      </c>
      <c r="S17" s="591"/>
      <c r="T17" s="591"/>
      <c r="U17" s="591"/>
      <c r="V17" s="591"/>
      <c r="W17" s="591"/>
      <c r="X17" s="591"/>
      <c r="Y17" s="592"/>
      <c r="Z17" s="643">
        <v>21</v>
      </c>
      <c r="AA17" s="643"/>
      <c r="AB17" s="643"/>
      <c r="AC17" s="643"/>
      <c r="AD17" s="644">
        <v>3262773</v>
      </c>
      <c r="AE17" s="644"/>
      <c r="AF17" s="644"/>
      <c r="AG17" s="644"/>
      <c r="AH17" s="644"/>
      <c r="AI17" s="644"/>
      <c r="AJ17" s="644"/>
      <c r="AK17" s="644"/>
      <c r="AL17" s="613">
        <v>47</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764593</v>
      </c>
      <c r="CS17" s="591"/>
      <c r="CT17" s="591"/>
      <c r="CU17" s="591"/>
      <c r="CV17" s="591"/>
      <c r="CW17" s="591"/>
      <c r="CX17" s="591"/>
      <c r="CY17" s="592"/>
      <c r="CZ17" s="643">
        <v>5</v>
      </c>
      <c r="DA17" s="643"/>
      <c r="DB17" s="643"/>
      <c r="DC17" s="643"/>
      <c r="DD17" s="596" t="s">
        <v>111</v>
      </c>
      <c r="DE17" s="591"/>
      <c r="DF17" s="591"/>
      <c r="DG17" s="591"/>
      <c r="DH17" s="591"/>
      <c r="DI17" s="591"/>
      <c r="DJ17" s="591"/>
      <c r="DK17" s="591"/>
      <c r="DL17" s="591"/>
      <c r="DM17" s="591"/>
      <c r="DN17" s="591"/>
      <c r="DO17" s="591"/>
      <c r="DP17" s="592"/>
      <c r="DQ17" s="596">
        <v>762828</v>
      </c>
      <c r="DR17" s="591"/>
      <c r="DS17" s="591"/>
      <c r="DT17" s="591"/>
      <c r="DU17" s="591"/>
      <c r="DV17" s="591"/>
      <c r="DW17" s="591"/>
      <c r="DX17" s="591"/>
      <c r="DY17" s="591"/>
      <c r="DZ17" s="591"/>
      <c r="EA17" s="591"/>
      <c r="EB17" s="591"/>
      <c r="EC17" s="626"/>
    </row>
    <row r="18" spans="2:133" ht="11.25" customHeight="1" x14ac:dyDescent="0.15">
      <c r="B18" s="587" t="s">
        <v>249</v>
      </c>
      <c r="C18" s="588"/>
      <c r="D18" s="588"/>
      <c r="E18" s="588"/>
      <c r="F18" s="588"/>
      <c r="G18" s="588"/>
      <c r="H18" s="588"/>
      <c r="I18" s="588"/>
      <c r="J18" s="588"/>
      <c r="K18" s="588"/>
      <c r="L18" s="588"/>
      <c r="M18" s="588"/>
      <c r="N18" s="588"/>
      <c r="O18" s="588"/>
      <c r="P18" s="588"/>
      <c r="Q18" s="589"/>
      <c r="R18" s="590">
        <v>635439</v>
      </c>
      <c r="S18" s="591"/>
      <c r="T18" s="591"/>
      <c r="U18" s="591"/>
      <c r="V18" s="591"/>
      <c r="W18" s="591"/>
      <c r="X18" s="591"/>
      <c r="Y18" s="592"/>
      <c r="Z18" s="643">
        <v>4.0999999999999996</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x14ac:dyDescent="0.15">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937</v>
      </c>
      <c r="BH19" s="591"/>
      <c r="BI19" s="591"/>
      <c r="BJ19" s="591"/>
      <c r="BK19" s="591"/>
      <c r="BL19" s="591"/>
      <c r="BM19" s="591"/>
      <c r="BN19" s="592"/>
      <c r="BO19" s="643">
        <v>0</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x14ac:dyDescent="0.15">
      <c r="B20" s="587" t="s">
        <v>255</v>
      </c>
      <c r="C20" s="588"/>
      <c r="D20" s="588"/>
      <c r="E20" s="588"/>
      <c r="F20" s="588"/>
      <c r="G20" s="588"/>
      <c r="H20" s="588"/>
      <c r="I20" s="588"/>
      <c r="J20" s="588"/>
      <c r="K20" s="588"/>
      <c r="L20" s="588"/>
      <c r="M20" s="588"/>
      <c r="N20" s="588"/>
      <c r="O20" s="588"/>
      <c r="P20" s="588"/>
      <c r="Q20" s="589"/>
      <c r="R20" s="590">
        <v>7562061</v>
      </c>
      <c r="S20" s="591"/>
      <c r="T20" s="591"/>
      <c r="U20" s="591"/>
      <c r="V20" s="591"/>
      <c r="W20" s="591"/>
      <c r="X20" s="591"/>
      <c r="Y20" s="592"/>
      <c r="Z20" s="643">
        <v>48.8</v>
      </c>
      <c r="AA20" s="643"/>
      <c r="AB20" s="643"/>
      <c r="AC20" s="643"/>
      <c r="AD20" s="644">
        <v>6926622</v>
      </c>
      <c r="AE20" s="644"/>
      <c r="AF20" s="644"/>
      <c r="AG20" s="644"/>
      <c r="AH20" s="644"/>
      <c r="AI20" s="644"/>
      <c r="AJ20" s="644"/>
      <c r="AK20" s="644"/>
      <c r="AL20" s="613">
        <v>99.8</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937</v>
      </c>
      <c r="BH20" s="591"/>
      <c r="BI20" s="591"/>
      <c r="BJ20" s="591"/>
      <c r="BK20" s="591"/>
      <c r="BL20" s="591"/>
      <c r="BM20" s="591"/>
      <c r="BN20" s="592"/>
      <c r="BO20" s="643">
        <v>0</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15196714</v>
      </c>
      <c r="CS20" s="591"/>
      <c r="CT20" s="591"/>
      <c r="CU20" s="591"/>
      <c r="CV20" s="591"/>
      <c r="CW20" s="591"/>
      <c r="CX20" s="591"/>
      <c r="CY20" s="592"/>
      <c r="CZ20" s="643">
        <v>100</v>
      </c>
      <c r="DA20" s="643"/>
      <c r="DB20" s="643"/>
      <c r="DC20" s="643"/>
      <c r="DD20" s="596">
        <v>3401336</v>
      </c>
      <c r="DE20" s="591"/>
      <c r="DF20" s="591"/>
      <c r="DG20" s="591"/>
      <c r="DH20" s="591"/>
      <c r="DI20" s="591"/>
      <c r="DJ20" s="591"/>
      <c r="DK20" s="591"/>
      <c r="DL20" s="591"/>
      <c r="DM20" s="591"/>
      <c r="DN20" s="591"/>
      <c r="DO20" s="591"/>
      <c r="DP20" s="592"/>
      <c r="DQ20" s="596">
        <v>8173155</v>
      </c>
      <c r="DR20" s="591"/>
      <c r="DS20" s="591"/>
      <c r="DT20" s="591"/>
      <c r="DU20" s="591"/>
      <c r="DV20" s="591"/>
      <c r="DW20" s="591"/>
      <c r="DX20" s="591"/>
      <c r="DY20" s="591"/>
      <c r="DZ20" s="591"/>
      <c r="EA20" s="591"/>
      <c r="EB20" s="591"/>
      <c r="EC20" s="626"/>
    </row>
    <row r="21" spans="2:133" ht="11.25" customHeight="1" x14ac:dyDescent="0.15">
      <c r="B21" s="587" t="s">
        <v>258</v>
      </c>
      <c r="C21" s="588"/>
      <c r="D21" s="588"/>
      <c r="E21" s="588"/>
      <c r="F21" s="588"/>
      <c r="G21" s="588"/>
      <c r="H21" s="588"/>
      <c r="I21" s="588"/>
      <c r="J21" s="588"/>
      <c r="K21" s="588"/>
      <c r="L21" s="588"/>
      <c r="M21" s="588"/>
      <c r="N21" s="588"/>
      <c r="O21" s="588"/>
      <c r="P21" s="588"/>
      <c r="Q21" s="589"/>
      <c r="R21" s="590">
        <v>6975</v>
      </c>
      <c r="S21" s="591"/>
      <c r="T21" s="591"/>
      <c r="U21" s="591"/>
      <c r="V21" s="591"/>
      <c r="W21" s="591"/>
      <c r="X21" s="591"/>
      <c r="Y21" s="592"/>
      <c r="Z21" s="643">
        <v>0</v>
      </c>
      <c r="AA21" s="643"/>
      <c r="AB21" s="643"/>
      <c r="AC21" s="643"/>
      <c r="AD21" s="644">
        <v>6975</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v>937</v>
      </c>
      <c r="BH21" s="591"/>
      <c r="BI21" s="591"/>
      <c r="BJ21" s="591"/>
      <c r="BK21" s="591"/>
      <c r="BL21" s="591"/>
      <c r="BM21" s="591"/>
      <c r="BN21" s="592"/>
      <c r="BO21" s="643">
        <v>0</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260</v>
      </c>
      <c r="C22" s="588"/>
      <c r="D22" s="588"/>
      <c r="E22" s="588"/>
      <c r="F22" s="588"/>
      <c r="G22" s="588"/>
      <c r="H22" s="588"/>
      <c r="I22" s="588"/>
      <c r="J22" s="588"/>
      <c r="K22" s="588"/>
      <c r="L22" s="588"/>
      <c r="M22" s="588"/>
      <c r="N22" s="588"/>
      <c r="O22" s="588"/>
      <c r="P22" s="588"/>
      <c r="Q22" s="589"/>
      <c r="R22" s="590">
        <v>381079</v>
      </c>
      <c r="S22" s="591"/>
      <c r="T22" s="591"/>
      <c r="U22" s="591"/>
      <c r="V22" s="591"/>
      <c r="W22" s="591"/>
      <c r="X22" s="591"/>
      <c r="Y22" s="592"/>
      <c r="Z22" s="643">
        <v>2.5</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263</v>
      </c>
      <c r="C23" s="588"/>
      <c r="D23" s="588"/>
      <c r="E23" s="588"/>
      <c r="F23" s="588"/>
      <c r="G23" s="588"/>
      <c r="H23" s="588"/>
      <c r="I23" s="588"/>
      <c r="J23" s="588"/>
      <c r="K23" s="588"/>
      <c r="L23" s="588"/>
      <c r="M23" s="588"/>
      <c r="N23" s="588"/>
      <c r="O23" s="588"/>
      <c r="P23" s="588"/>
      <c r="Q23" s="589"/>
      <c r="R23" s="590">
        <v>147373</v>
      </c>
      <c r="S23" s="591"/>
      <c r="T23" s="591"/>
      <c r="U23" s="591"/>
      <c r="V23" s="591"/>
      <c r="W23" s="591"/>
      <c r="X23" s="591"/>
      <c r="Y23" s="592"/>
      <c r="Z23" s="643">
        <v>1</v>
      </c>
      <c r="AA23" s="643"/>
      <c r="AB23" s="643"/>
      <c r="AC23" s="643"/>
      <c r="AD23" s="644">
        <v>1534</v>
      </c>
      <c r="AE23" s="644"/>
      <c r="AF23" s="644"/>
      <c r="AG23" s="644"/>
      <c r="AH23" s="644"/>
      <c r="AI23" s="644"/>
      <c r="AJ23" s="644"/>
      <c r="AK23" s="644"/>
      <c r="AL23" s="613">
        <v>0</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t="s">
        <v>111</v>
      </c>
      <c r="BH23" s="591"/>
      <c r="BI23" s="591"/>
      <c r="BJ23" s="591"/>
      <c r="BK23" s="591"/>
      <c r="BL23" s="591"/>
      <c r="BM23" s="591"/>
      <c r="BN23" s="592"/>
      <c r="BO23" s="643" t="s">
        <v>111</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x14ac:dyDescent="0.15">
      <c r="B24" s="587" t="s">
        <v>270</v>
      </c>
      <c r="C24" s="588"/>
      <c r="D24" s="588"/>
      <c r="E24" s="588"/>
      <c r="F24" s="588"/>
      <c r="G24" s="588"/>
      <c r="H24" s="588"/>
      <c r="I24" s="588"/>
      <c r="J24" s="588"/>
      <c r="K24" s="588"/>
      <c r="L24" s="588"/>
      <c r="M24" s="588"/>
      <c r="N24" s="588"/>
      <c r="O24" s="588"/>
      <c r="P24" s="588"/>
      <c r="Q24" s="589"/>
      <c r="R24" s="590">
        <v>76398</v>
      </c>
      <c r="S24" s="591"/>
      <c r="T24" s="591"/>
      <c r="U24" s="591"/>
      <c r="V24" s="591"/>
      <c r="W24" s="591"/>
      <c r="X24" s="591"/>
      <c r="Y24" s="592"/>
      <c r="Z24" s="643">
        <v>0.5</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6377656</v>
      </c>
      <c r="CS24" s="641"/>
      <c r="CT24" s="641"/>
      <c r="CU24" s="641"/>
      <c r="CV24" s="641"/>
      <c r="CW24" s="641"/>
      <c r="CX24" s="641"/>
      <c r="CY24" s="688"/>
      <c r="CZ24" s="692">
        <v>42</v>
      </c>
      <c r="DA24" s="693"/>
      <c r="DB24" s="693"/>
      <c r="DC24" s="694"/>
      <c r="DD24" s="687">
        <v>3607854</v>
      </c>
      <c r="DE24" s="641"/>
      <c r="DF24" s="641"/>
      <c r="DG24" s="641"/>
      <c r="DH24" s="641"/>
      <c r="DI24" s="641"/>
      <c r="DJ24" s="641"/>
      <c r="DK24" s="688"/>
      <c r="DL24" s="687">
        <v>3492114</v>
      </c>
      <c r="DM24" s="641"/>
      <c r="DN24" s="641"/>
      <c r="DO24" s="641"/>
      <c r="DP24" s="641"/>
      <c r="DQ24" s="641"/>
      <c r="DR24" s="641"/>
      <c r="DS24" s="641"/>
      <c r="DT24" s="641"/>
      <c r="DU24" s="641"/>
      <c r="DV24" s="688"/>
      <c r="DW24" s="689">
        <v>47.9</v>
      </c>
      <c r="DX24" s="658"/>
      <c r="DY24" s="658"/>
      <c r="DZ24" s="658"/>
      <c r="EA24" s="658"/>
      <c r="EB24" s="658"/>
      <c r="EC24" s="690"/>
    </row>
    <row r="25" spans="2:133" ht="11.25" customHeight="1" x14ac:dyDescent="0.15">
      <c r="B25" s="587" t="s">
        <v>273</v>
      </c>
      <c r="C25" s="588"/>
      <c r="D25" s="588"/>
      <c r="E25" s="588"/>
      <c r="F25" s="588"/>
      <c r="G25" s="588"/>
      <c r="H25" s="588"/>
      <c r="I25" s="588"/>
      <c r="J25" s="588"/>
      <c r="K25" s="588"/>
      <c r="L25" s="588"/>
      <c r="M25" s="588"/>
      <c r="N25" s="588"/>
      <c r="O25" s="588"/>
      <c r="P25" s="588"/>
      <c r="Q25" s="589"/>
      <c r="R25" s="590">
        <v>2012077</v>
      </c>
      <c r="S25" s="591"/>
      <c r="T25" s="591"/>
      <c r="U25" s="591"/>
      <c r="V25" s="591"/>
      <c r="W25" s="591"/>
      <c r="X25" s="591"/>
      <c r="Y25" s="592"/>
      <c r="Z25" s="643">
        <v>13</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2019167</v>
      </c>
      <c r="CS25" s="609"/>
      <c r="CT25" s="609"/>
      <c r="CU25" s="609"/>
      <c r="CV25" s="609"/>
      <c r="CW25" s="609"/>
      <c r="CX25" s="609"/>
      <c r="CY25" s="610"/>
      <c r="CZ25" s="593">
        <v>13.3</v>
      </c>
      <c r="DA25" s="611"/>
      <c r="DB25" s="611"/>
      <c r="DC25" s="612"/>
      <c r="DD25" s="596">
        <v>1851450</v>
      </c>
      <c r="DE25" s="609"/>
      <c r="DF25" s="609"/>
      <c r="DG25" s="609"/>
      <c r="DH25" s="609"/>
      <c r="DI25" s="609"/>
      <c r="DJ25" s="609"/>
      <c r="DK25" s="610"/>
      <c r="DL25" s="596">
        <v>1742731</v>
      </c>
      <c r="DM25" s="609"/>
      <c r="DN25" s="609"/>
      <c r="DO25" s="609"/>
      <c r="DP25" s="609"/>
      <c r="DQ25" s="609"/>
      <c r="DR25" s="609"/>
      <c r="DS25" s="609"/>
      <c r="DT25" s="609"/>
      <c r="DU25" s="609"/>
      <c r="DV25" s="610"/>
      <c r="DW25" s="613">
        <v>23.9</v>
      </c>
      <c r="DX25" s="614"/>
      <c r="DY25" s="614"/>
      <c r="DZ25" s="614"/>
      <c r="EA25" s="614"/>
      <c r="EB25" s="614"/>
      <c r="EC25" s="615"/>
    </row>
    <row r="26" spans="2:133" ht="11.25" customHeight="1" x14ac:dyDescent="0.15">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1162237</v>
      </c>
      <c r="CS26" s="591"/>
      <c r="CT26" s="591"/>
      <c r="CU26" s="591"/>
      <c r="CV26" s="591"/>
      <c r="CW26" s="591"/>
      <c r="CX26" s="591"/>
      <c r="CY26" s="592"/>
      <c r="CZ26" s="593">
        <v>7.6</v>
      </c>
      <c r="DA26" s="611"/>
      <c r="DB26" s="611"/>
      <c r="DC26" s="612"/>
      <c r="DD26" s="596">
        <v>1051860</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x14ac:dyDescent="0.15">
      <c r="B27" s="587" t="s">
        <v>279</v>
      </c>
      <c r="C27" s="588"/>
      <c r="D27" s="588"/>
      <c r="E27" s="588"/>
      <c r="F27" s="588"/>
      <c r="G27" s="588"/>
      <c r="H27" s="588"/>
      <c r="I27" s="588"/>
      <c r="J27" s="588"/>
      <c r="K27" s="588"/>
      <c r="L27" s="588"/>
      <c r="M27" s="588"/>
      <c r="N27" s="588"/>
      <c r="O27" s="588"/>
      <c r="P27" s="588"/>
      <c r="Q27" s="589"/>
      <c r="R27" s="590">
        <v>2057786</v>
      </c>
      <c r="S27" s="591"/>
      <c r="T27" s="591"/>
      <c r="U27" s="591"/>
      <c r="V27" s="591"/>
      <c r="W27" s="591"/>
      <c r="X27" s="591"/>
      <c r="Y27" s="592"/>
      <c r="Z27" s="643">
        <v>13.3</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3003171</v>
      </c>
      <c r="BH27" s="591"/>
      <c r="BI27" s="591"/>
      <c r="BJ27" s="591"/>
      <c r="BK27" s="591"/>
      <c r="BL27" s="591"/>
      <c r="BM27" s="591"/>
      <c r="BN27" s="592"/>
      <c r="BO27" s="643">
        <v>100</v>
      </c>
      <c r="BP27" s="643"/>
      <c r="BQ27" s="643"/>
      <c r="BR27" s="643"/>
      <c r="BS27" s="596">
        <v>112986</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3593896</v>
      </c>
      <c r="CS27" s="609"/>
      <c r="CT27" s="609"/>
      <c r="CU27" s="609"/>
      <c r="CV27" s="609"/>
      <c r="CW27" s="609"/>
      <c r="CX27" s="609"/>
      <c r="CY27" s="610"/>
      <c r="CZ27" s="593">
        <v>23.6</v>
      </c>
      <c r="DA27" s="611"/>
      <c r="DB27" s="611"/>
      <c r="DC27" s="612"/>
      <c r="DD27" s="596">
        <v>993576</v>
      </c>
      <c r="DE27" s="609"/>
      <c r="DF27" s="609"/>
      <c r="DG27" s="609"/>
      <c r="DH27" s="609"/>
      <c r="DI27" s="609"/>
      <c r="DJ27" s="609"/>
      <c r="DK27" s="610"/>
      <c r="DL27" s="596">
        <v>986555</v>
      </c>
      <c r="DM27" s="609"/>
      <c r="DN27" s="609"/>
      <c r="DO27" s="609"/>
      <c r="DP27" s="609"/>
      <c r="DQ27" s="609"/>
      <c r="DR27" s="609"/>
      <c r="DS27" s="609"/>
      <c r="DT27" s="609"/>
      <c r="DU27" s="609"/>
      <c r="DV27" s="610"/>
      <c r="DW27" s="613">
        <v>13.5</v>
      </c>
      <c r="DX27" s="614"/>
      <c r="DY27" s="614"/>
      <c r="DZ27" s="614"/>
      <c r="EA27" s="614"/>
      <c r="EB27" s="614"/>
      <c r="EC27" s="615"/>
    </row>
    <row r="28" spans="2:133" ht="11.25" customHeight="1" x14ac:dyDescent="0.15">
      <c r="B28" s="587" t="s">
        <v>282</v>
      </c>
      <c r="C28" s="588"/>
      <c r="D28" s="588"/>
      <c r="E28" s="588"/>
      <c r="F28" s="588"/>
      <c r="G28" s="588"/>
      <c r="H28" s="588"/>
      <c r="I28" s="588"/>
      <c r="J28" s="588"/>
      <c r="K28" s="588"/>
      <c r="L28" s="588"/>
      <c r="M28" s="588"/>
      <c r="N28" s="588"/>
      <c r="O28" s="588"/>
      <c r="P28" s="588"/>
      <c r="Q28" s="589"/>
      <c r="R28" s="590">
        <v>10888</v>
      </c>
      <c r="S28" s="591"/>
      <c r="T28" s="591"/>
      <c r="U28" s="591"/>
      <c r="V28" s="591"/>
      <c r="W28" s="591"/>
      <c r="X28" s="591"/>
      <c r="Y28" s="592"/>
      <c r="Z28" s="643">
        <v>0.1</v>
      </c>
      <c r="AA28" s="643"/>
      <c r="AB28" s="643"/>
      <c r="AC28" s="643"/>
      <c r="AD28" s="644">
        <v>1817</v>
      </c>
      <c r="AE28" s="644"/>
      <c r="AF28" s="644"/>
      <c r="AG28" s="644"/>
      <c r="AH28" s="644"/>
      <c r="AI28" s="644"/>
      <c r="AJ28" s="644"/>
      <c r="AK28" s="644"/>
      <c r="AL28" s="613">
        <v>0</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764593</v>
      </c>
      <c r="CS28" s="591"/>
      <c r="CT28" s="591"/>
      <c r="CU28" s="591"/>
      <c r="CV28" s="591"/>
      <c r="CW28" s="591"/>
      <c r="CX28" s="591"/>
      <c r="CY28" s="592"/>
      <c r="CZ28" s="593">
        <v>5</v>
      </c>
      <c r="DA28" s="611"/>
      <c r="DB28" s="611"/>
      <c r="DC28" s="612"/>
      <c r="DD28" s="596">
        <v>762828</v>
      </c>
      <c r="DE28" s="591"/>
      <c r="DF28" s="591"/>
      <c r="DG28" s="591"/>
      <c r="DH28" s="591"/>
      <c r="DI28" s="591"/>
      <c r="DJ28" s="591"/>
      <c r="DK28" s="592"/>
      <c r="DL28" s="596">
        <v>762828</v>
      </c>
      <c r="DM28" s="591"/>
      <c r="DN28" s="591"/>
      <c r="DO28" s="591"/>
      <c r="DP28" s="591"/>
      <c r="DQ28" s="591"/>
      <c r="DR28" s="591"/>
      <c r="DS28" s="591"/>
      <c r="DT28" s="591"/>
      <c r="DU28" s="591"/>
      <c r="DV28" s="592"/>
      <c r="DW28" s="613">
        <v>10.5</v>
      </c>
      <c r="DX28" s="614"/>
      <c r="DY28" s="614"/>
      <c r="DZ28" s="614"/>
      <c r="EA28" s="614"/>
      <c r="EB28" s="614"/>
      <c r="EC28" s="615"/>
    </row>
    <row r="29" spans="2:133" ht="11.25" customHeight="1" x14ac:dyDescent="0.15">
      <c r="B29" s="587" t="s">
        <v>284</v>
      </c>
      <c r="C29" s="588"/>
      <c r="D29" s="588"/>
      <c r="E29" s="588"/>
      <c r="F29" s="588"/>
      <c r="G29" s="588"/>
      <c r="H29" s="588"/>
      <c r="I29" s="588"/>
      <c r="J29" s="588"/>
      <c r="K29" s="588"/>
      <c r="L29" s="588"/>
      <c r="M29" s="588"/>
      <c r="N29" s="588"/>
      <c r="O29" s="588"/>
      <c r="P29" s="588"/>
      <c r="Q29" s="589"/>
      <c r="R29" s="590">
        <v>131087</v>
      </c>
      <c r="S29" s="591"/>
      <c r="T29" s="591"/>
      <c r="U29" s="591"/>
      <c r="V29" s="591"/>
      <c r="W29" s="591"/>
      <c r="X29" s="591"/>
      <c r="Y29" s="592"/>
      <c r="Z29" s="643">
        <v>0.8</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764189</v>
      </c>
      <c r="CS29" s="609"/>
      <c r="CT29" s="609"/>
      <c r="CU29" s="609"/>
      <c r="CV29" s="609"/>
      <c r="CW29" s="609"/>
      <c r="CX29" s="609"/>
      <c r="CY29" s="610"/>
      <c r="CZ29" s="593">
        <v>5</v>
      </c>
      <c r="DA29" s="611"/>
      <c r="DB29" s="611"/>
      <c r="DC29" s="612"/>
      <c r="DD29" s="596">
        <v>762424</v>
      </c>
      <c r="DE29" s="609"/>
      <c r="DF29" s="609"/>
      <c r="DG29" s="609"/>
      <c r="DH29" s="609"/>
      <c r="DI29" s="609"/>
      <c r="DJ29" s="609"/>
      <c r="DK29" s="610"/>
      <c r="DL29" s="596">
        <v>762424</v>
      </c>
      <c r="DM29" s="609"/>
      <c r="DN29" s="609"/>
      <c r="DO29" s="609"/>
      <c r="DP29" s="609"/>
      <c r="DQ29" s="609"/>
      <c r="DR29" s="609"/>
      <c r="DS29" s="609"/>
      <c r="DT29" s="609"/>
      <c r="DU29" s="609"/>
      <c r="DV29" s="610"/>
      <c r="DW29" s="613">
        <v>10.5</v>
      </c>
      <c r="DX29" s="614"/>
      <c r="DY29" s="614"/>
      <c r="DZ29" s="614"/>
      <c r="EA29" s="614"/>
      <c r="EB29" s="614"/>
      <c r="EC29" s="615"/>
    </row>
    <row r="30" spans="2:133" ht="11.25" customHeight="1" x14ac:dyDescent="0.15">
      <c r="B30" s="587" t="s">
        <v>288</v>
      </c>
      <c r="C30" s="588"/>
      <c r="D30" s="588"/>
      <c r="E30" s="588"/>
      <c r="F30" s="588"/>
      <c r="G30" s="588"/>
      <c r="H30" s="588"/>
      <c r="I30" s="588"/>
      <c r="J30" s="588"/>
      <c r="K30" s="588"/>
      <c r="L30" s="588"/>
      <c r="M30" s="588"/>
      <c r="N30" s="588"/>
      <c r="O30" s="588"/>
      <c r="P30" s="588"/>
      <c r="Q30" s="589"/>
      <c r="R30" s="590">
        <v>393629</v>
      </c>
      <c r="S30" s="591"/>
      <c r="T30" s="591"/>
      <c r="U30" s="591"/>
      <c r="V30" s="591"/>
      <c r="W30" s="591"/>
      <c r="X30" s="591"/>
      <c r="Y30" s="592"/>
      <c r="Z30" s="643">
        <v>2.5</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99</v>
      </c>
      <c r="BH30" s="657"/>
      <c r="BI30" s="657"/>
      <c r="BJ30" s="657"/>
      <c r="BK30" s="657"/>
      <c r="BL30" s="657"/>
      <c r="BM30" s="658">
        <v>95.7</v>
      </c>
      <c r="BN30" s="657"/>
      <c r="BO30" s="657"/>
      <c r="BP30" s="657"/>
      <c r="BQ30" s="659"/>
      <c r="BR30" s="656">
        <v>99.1</v>
      </c>
      <c r="BS30" s="657"/>
      <c r="BT30" s="657"/>
      <c r="BU30" s="657"/>
      <c r="BV30" s="657"/>
      <c r="BW30" s="657"/>
      <c r="BX30" s="658">
        <v>94.8</v>
      </c>
      <c r="BY30" s="657"/>
      <c r="BZ30" s="657"/>
      <c r="CA30" s="657"/>
      <c r="CB30" s="659"/>
      <c r="CD30" s="662"/>
      <c r="CE30" s="663"/>
      <c r="CF30" s="627" t="s">
        <v>291</v>
      </c>
      <c r="CG30" s="624"/>
      <c r="CH30" s="624"/>
      <c r="CI30" s="624"/>
      <c r="CJ30" s="624"/>
      <c r="CK30" s="624"/>
      <c r="CL30" s="624"/>
      <c r="CM30" s="624"/>
      <c r="CN30" s="624"/>
      <c r="CO30" s="624"/>
      <c r="CP30" s="624"/>
      <c r="CQ30" s="625"/>
      <c r="CR30" s="590">
        <v>678181</v>
      </c>
      <c r="CS30" s="591"/>
      <c r="CT30" s="591"/>
      <c r="CU30" s="591"/>
      <c r="CV30" s="591"/>
      <c r="CW30" s="591"/>
      <c r="CX30" s="591"/>
      <c r="CY30" s="592"/>
      <c r="CZ30" s="593">
        <v>4.5</v>
      </c>
      <c r="DA30" s="611"/>
      <c r="DB30" s="611"/>
      <c r="DC30" s="612"/>
      <c r="DD30" s="596">
        <v>676416</v>
      </c>
      <c r="DE30" s="591"/>
      <c r="DF30" s="591"/>
      <c r="DG30" s="591"/>
      <c r="DH30" s="591"/>
      <c r="DI30" s="591"/>
      <c r="DJ30" s="591"/>
      <c r="DK30" s="592"/>
      <c r="DL30" s="596">
        <v>676416</v>
      </c>
      <c r="DM30" s="591"/>
      <c r="DN30" s="591"/>
      <c r="DO30" s="591"/>
      <c r="DP30" s="591"/>
      <c r="DQ30" s="591"/>
      <c r="DR30" s="591"/>
      <c r="DS30" s="591"/>
      <c r="DT30" s="591"/>
      <c r="DU30" s="591"/>
      <c r="DV30" s="592"/>
      <c r="DW30" s="613">
        <v>9.3000000000000007</v>
      </c>
      <c r="DX30" s="614"/>
      <c r="DY30" s="614"/>
      <c r="DZ30" s="614"/>
      <c r="EA30" s="614"/>
      <c r="EB30" s="614"/>
      <c r="EC30" s="615"/>
    </row>
    <row r="31" spans="2:133" ht="11.25" customHeight="1" x14ac:dyDescent="0.15">
      <c r="B31" s="587" t="s">
        <v>292</v>
      </c>
      <c r="C31" s="588"/>
      <c r="D31" s="588"/>
      <c r="E31" s="588"/>
      <c r="F31" s="588"/>
      <c r="G31" s="588"/>
      <c r="H31" s="588"/>
      <c r="I31" s="588"/>
      <c r="J31" s="588"/>
      <c r="K31" s="588"/>
      <c r="L31" s="588"/>
      <c r="M31" s="588"/>
      <c r="N31" s="588"/>
      <c r="O31" s="588"/>
      <c r="P31" s="588"/>
      <c r="Q31" s="589"/>
      <c r="R31" s="590">
        <v>574475</v>
      </c>
      <c r="S31" s="591"/>
      <c r="T31" s="591"/>
      <c r="U31" s="591"/>
      <c r="V31" s="591"/>
      <c r="W31" s="591"/>
      <c r="X31" s="591"/>
      <c r="Y31" s="592"/>
      <c r="Z31" s="643">
        <v>3.7</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99</v>
      </c>
      <c r="BH31" s="609"/>
      <c r="BI31" s="609"/>
      <c r="BJ31" s="609"/>
      <c r="BK31" s="609"/>
      <c r="BL31" s="609"/>
      <c r="BM31" s="645">
        <v>96.5</v>
      </c>
      <c r="BN31" s="655"/>
      <c r="BO31" s="655"/>
      <c r="BP31" s="655"/>
      <c r="BQ31" s="619"/>
      <c r="BR31" s="654">
        <v>99.1</v>
      </c>
      <c r="BS31" s="609"/>
      <c r="BT31" s="609"/>
      <c r="BU31" s="609"/>
      <c r="BV31" s="609"/>
      <c r="BW31" s="609"/>
      <c r="BX31" s="645">
        <v>95.8</v>
      </c>
      <c r="BY31" s="655"/>
      <c r="BZ31" s="655"/>
      <c r="CA31" s="655"/>
      <c r="CB31" s="619"/>
      <c r="CD31" s="662"/>
      <c r="CE31" s="663"/>
      <c r="CF31" s="627" t="s">
        <v>295</v>
      </c>
      <c r="CG31" s="624"/>
      <c r="CH31" s="624"/>
      <c r="CI31" s="624"/>
      <c r="CJ31" s="624"/>
      <c r="CK31" s="624"/>
      <c r="CL31" s="624"/>
      <c r="CM31" s="624"/>
      <c r="CN31" s="624"/>
      <c r="CO31" s="624"/>
      <c r="CP31" s="624"/>
      <c r="CQ31" s="625"/>
      <c r="CR31" s="590">
        <v>86008</v>
      </c>
      <c r="CS31" s="609"/>
      <c r="CT31" s="609"/>
      <c r="CU31" s="609"/>
      <c r="CV31" s="609"/>
      <c r="CW31" s="609"/>
      <c r="CX31" s="609"/>
      <c r="CY31" s="610"/>
      <c r="CZ31" s="593">
        <v>0.6</v>
      </c>
      <c r="DA31" s="611"/>
      <c r="DB31" s="611"/>
      <c r="DC31" s="612"/>
      <c r="DD31" s="596">
        <v>86008</v>
      </c>
      <c r="DE31" s="609"/>
      <c r="DF31" s="609"/>
      <c r="DG31" s="609"/>
      <c r="DH31" s="609"/>
      <c r="DI31" s="609"/>
      <c r="DJ31" s="609"/>
      <c r="DK31" s="610"/>
      <c r="DL31" s="596">
        <v>86008</v>
      </c>
      <c r="DM31" s="609"/>
      <c r="DN31" s="609"/>
      <c r="DO31" s="609"/>
      <c r="DP31" s="609"/>
      <c r="DQ31" s="609"/>
      <c r="DR31" s="609"/>
      <c r="DS31" s="609"/>
      <c r="DT31" s="609"/>
      <c r="DU31" s="609"/>
      <c r="DV31" s="610"/>
      <c r="DW31" s="613">
        <v>1.2</v>
      </c>
      <c r="DX31" s="614"/>
      <c r="DY31" s="614"/>
      <c r="DZ31" s="614"/>
      <c r="EA31" s="614"/>
      <c r="EB31" s="614"/>
      <c r="EC31" s="615"/>
    </row>
    <row r="32" spans="2:133" ht="11.25" customHeight="1" x14ac:dyDescent="0.15">
      <c r="B32" s="587" t="s">
        <v>296</v>
      </c>
      <c r="C32" s="588"/>
      <c r="D32" s="588"/>
      <c r="E32" s="588"/>
      <c r="F32" s="588"/>
      <c r="G32" s="588"/>
      <c r="H32" s="588"/>
      <c r="I32" s="588"/>
      <c r="J32" s="588"/>
      <c r="K32" s="588"/>
      <c r="L32" s="588"/>
      <c r="M32" s="588"/>
      <c r="N32" s="588"/>
      <c r="O32" s="588"/>
      <c r="P32" s="588"/>
      <c r="Q32" s="589"/>
      <c r="R32" s="590">
        <v>352236</v>
      </c>
      <c r="S32" s="591"/>
      <c r="T32" s="591"/>
      <c r="U32" s="591"/>
      <c r="V32" s="591"/>
      <c r="W32" s="591"/>
      <c r="X32" s="591"/>
      <c r="Y32" s="592"/>
      <c r="Z32" s="643">
        <v>2.2999999999999998</v>
      </c>
      <c r="AA32" s="643"/>
      <c r="AB32" s="643"/>
      <c r="AC32" s="643"/>
      <c r="AD32" s="644">
        <v>125</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98.8</v>
      </c>
      <c r="BH32" s="575"/>
      <c r="BI32" s="575"/>
      <c r="BJ32" s="575"/>
      <c r="BK32" s="575"/>
      <c r="BL32" s="575"/>
      <c r="BM32" s="638">
        <v>94.3</v>
      </c>
      <c r="BN32" s="575"/>
      <c r="BO32" s="575"/>
      <c r="BP32" s="575"/>
      <c r="BQ32" s="632"/>
      <c r="BR32" s="653">
        <v>98.9</v>
      </c>
      <c r="BS32" s="575"/>
      <c r="BT32" s="575"/>
      <c r="BU32" s="575"/>
      <c r="BV32" s="575"/>
      <c r="BW32" s="575"/>
      <c r="BX32" s="638">
        <v>93</v>
      </c>
      <c r="BY32" s="575"/>
      <c r="BZ32" s="575"/>
      <c r="CA32" s="575"/>
      <c r="CB32" s="632"/>
      <c r="CD32" s="664"/>
      <c r="CE32" s="665"/>
      <c r="CF32" s="627" t="s">
        <v>298</v>
      </c>
      <c r="CG32" s="624"/>
      <c r="CH32" s="624"/>
      <c r="CI32" s="624"/>
      <c r="CJ32" s="624"/>
      <c r="CK32" s="624"/>
      <c r="CL32" s="624"/>
      <c r="CM32" s="624"/>
      <c r="CN32" s="624"/>
      <c r="CO32" s="624"/>
      <c r="CP32" s="624"/>
      <c r="CQ32" s="625"/>
      <c r="CR32" s="590">
        <v>404</v>
      </c>
      <c r="CS32" s="591"/>
      <c r="CT32" s="591"/>
      <c r="CU32" s="591"/>
      <c r="CV32" s="591"/>
      <c r="CW32" s="591"/>
      <c r="CX32" s="591"/>
      <c r="CY32" s="592"/>
      <c r="CZ32" s="593">
        <v>0</v>
      </c>
      <c r="DA32" s="611"/>
      <c r="DB32" s="611"/>
      <c r="DC32" s="612"/>
      <c r="DD32" s="596">
        <v>404</v>
      </c>
      <c r="DE32" s="591"/>
      <c r="DF32" s="591"/>
      <c r="DG32" s="591"/>
      <c r="DH32" s="591"/>
      <c r="DI32" s="591"/>
      <c r="DJ32" s="591"/>
      <c r="DK32" s="592"/>
      <c r="DL32" s="596">
        <v>404</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299</v>
      </c>
      <c r="C33" s="588"/>
      <c r="D33" s="588"/>
      <c r="E33" s="588"/>
      <c r="F33" s="588"/>
      <c r="G33" s="588"/>
      <c r="H33" s="588"/>
      <c r="I33" s="588"/>
      <c r="J33" s="588"/>
      <c r="K33" s="588"/>
      <c r="L33" s="588"/>
      <c r="M33" s="588"/>
      <c r="N33" s="588"/>
      <c r="O33" s="588"/>
      <c r="P33" s="588"/>
      <c r="Q33" s="589"/>
      <c r="R33" s="590">
        <v>1802712</v>
      </c>
      <c r="S33" s="591"/>
      <c r="T33" s="591"/>
      <c r="U33" s="591"/>
      <c r="V33" s="591"/>
      <c r="W33" s="591"/>
      <c r="X33" s="591"/>
      <c r="Y33" s="592"/>
      <c r="Z33" s="643">
        <v>11.6</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5390636</v>
      </c>
      <c r="CS33" s="609"/>
      <c r="CT33" s="609"/>
      <c r="CU33" s="609"/>
      <c r="CV33" s="609"/>
      <c r="CW33" s="609"/>
      <c r="CX33" s="609"/>
      <c r="CY33" s="610"/>
      <c r="CZ33" s="593">
        <v>35.5</v>
      </c>
      <c r="DA33" s="611"/>
      <c r="DB33" s="611"/>
      <c r="DC33" s="612"/>
      <c r="DD33" s="596">
        <v>4171340</v>
      </c>
      <c r="DE33" s="609"/>
      <c r="DF33" s="609"/>
      <c r="DG33" s="609"/>
      <c r="DH33" s="609"/>
      <c r="DI33" s="609"/>
      <c r="DJ33" s="609"/>
      <c r="DK33" s="610"/>
      <c r="DL33" s="596">
        <v>3214343</v>
      </c>
      <c r="DM33" s="609"/>
      <c r="DN33" s="609"/>
      <c r="DO33" s="609"/>
      <c r="DP33" s="609"/>
      <c r="DQ33" s="609"/>
      <c r="DR33" s="609"/>
      <c r="DS33" s="609"/>
      <c r="DT33" s="609"/>
      <c r="DU33" s="609"/>
      <c r="DV33" s="610"/>
      <c r="DW33" s="613">
        <v>44.1</v>
      </c>
      <c r="DX33" s="614"/>
      <c r="DY33" s="614"/>
      <c r="DZ33" s="614"/>
      <c r="EA33" s="614"/>
      <c r="EB33" s="614"/>
      <c r="EC33" s="615"/>
    </row>
    <row r="34" spans="2:133" ht="11.25" customHeight="1" x14ac:dyDescent="0.15">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1570782</v>
      </c>
      <c r="CS34" s="591"/>
      <c r="CT34" s="591"/>
      <c r="CU34" s="591"/>
      <c r="CV34" s="591"/>
      <c r="CW34" s="591"/>
      <c r="CX34" s="591"/>
      <c r="CY34" s="592"/>
      <c r="CZ34" s="593">
        <v>10.3</v>
      </c>
      <c r="DA34" s="611"/>
      <c r="DB34" s="611"/>
      <c r="DC34" s="612"/>
      <c r="DD34" s="596">
        <v>1273967</v>
      </c>
      <c r="DE34" s="591"/>
      <c r="DF34" s="591"/>
      <c r="DG34" s="591"/>
      <c r="DH34" s="591"/>
      <c r="DI34" s="591"/>
      <c r="DJ34" s="591"/>
      <c r="DK34" s="592"/>
      <c r="DL34" s="596">
        <v>988373</v>
      </c>
      <c r="DM34" s="591"/>
      <c r="DN34" s="591"/>
      <c r="DO34" s="591"/>
      <c r="DP34" s="591"/>
      <c r="DQ34" s="591"/>
      <c r="DR34" s="591"/>
      <c r="DS34" s="591"/>
      <c r="DT34" s="591"/>
      <c r="DU34" s="591"/>
      <c r="DV34" s="592"/>
      <c r="DW34" s="613">
        <v>13.5</v>
      </c>
      <c r="DX34" s="614"/>
      <c r="DY34" s="614"/>
      <c r="DZ34" s="614"/>
      <c r="EA34" s="614"/>
      <c r="EB34" s="614"/>
      <c r="EC34" s="615"/>
    </row>
    <row r="35" spans="2:133" ht="11.25" customHeight="1" x14ac:dyDescent="0.15">
      <c r="B35" s="587" t="s">
        <v>305</v>
      </c>
      <c r="C35" s="588"/>
      <c r="D35" s="588"/>
      <c r="E35" s="588"/>
      <c r="F35" s="588"/>
      <c r="G35" s="588"/>
      <c r="H35" s="588"/>
      <c r="I35" s="588"/>
      <c r="J35" s="588"/>
      <c r="K35" s="588"/>
      <c r="L35" s="588"/>
      <c r="M35" s="588"/>
      <c r="N35" s="588"/>
      <c r="O35" s="588"/>
      <c r="P35" s="588"/>
      <c r="Q35" s="589"/>
      <c r="R35" s="590">
        <v>357612</v>
      </c>
      <c r="S35" s="591"/>
      <c r="T35" s="591"/>
      <c r="U35" s="591"/>
      <c r="V35" s="591"/>
      <c r="W35" s="591"/>
      <c r="X35" s="591"/>
      <c r="Y35" s="592"/>
      <c r="Z35" s="643">
        <v>2.2999999999999998</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1922401</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-128023</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37264</v>
      </c>
      <c r="CS35" s="609"/>
      <c r="CT35" s="609"/>
      <c r="CU35" s="609"/>
      <c r="CV35" s="609"/>
      <c r="CW35" s="609"/>
      <c r="CX35" s="609"/>
      <c r="CY35" s="610"/>
      <c r="CZ35" s="593">
        <v>0.2</v>
      </c>
      <c r="DA35" s="611"/>
      <c r="DB35" s="611"/>
      <c r="DC35" s="612"/>
      <c r="DD35" s="596">
        <v>20239</v>
      </c>
      <c r="DE35" s="609"/>
      <c r="DF35" s="609"/>
      <c r="DG35" s="609"/>
      <c r="DH35" s="609"/>
      <c r="DI35" s="609"/>
      <c r="DJ35" s="609"/>
      <c r="DK35" s="610"/>
      <c r="DL35" s="596">
        <v>20239</v>
      </c>
      <c r="DM35" s="609"/>
      <c r="DN35" s="609"/>
      <c r="DO35" s="609"/>
      <c r="DP35" s="609"/>
      <c r="DQ35" s="609"/>
      <c r="DR35" s="609"/>
      <c r="DS35" s="609"/>
      <c r="DT35" s="609"/>
      <c r="DU35" s="609"/>
      <c r="DV35" s="610"/>
      <c r="DW35" s="613">
        <v>0.3</v>
      </c>
      <c r="DX35" s="614"/>
      <c r="DY35" s="614"/>
      <c r="DZ35" s="614"/>
      <c r="EA35" s="614"/>
      <c r="EB35" s="614"/>
      <c r="EC35" s="615"/>
    </row>
    <row r="36" spans="2:133" ht="11.25" customHeight="1" x14ac:dyDescent="0.15">
      <c r="B36" s="571" t="s">
        <v>309</v>
      </c>
      <c r="C36" s="572"/>
      <c r="D36" s="572"/>
      <c r="E36" s="572"/>
      <c r="F36" s="572"/>
      <c r="G36" s="572"/>
      <c r="H36" s="572"/>
      <c r="I36" s="572"/>
      <c r="J36" s="572"/>
      <c r="K36" s="572"/>
      <c r="L36" s="572"/>
      <c r="M36" s="572"/>
      <c r="N36" s="572"/>
      <c r="O36" s="572"/>
      <c r="P36" s="572"/>
      <c r="Q36" s="573"/>
      <c r="R36" s="574">
        <v>15508776</v>
      </c>
      <c r="S36" s="631"/>
      <c r="T36" s="631"/>
      <c r="U36" s="631"/>
      <c r="V36" s="631"/>
      <c r="W36" s="631"/>
      <c r="X36" s="631"/>
      <c r="Y36" s="634"/>
      <c r="Z36" s="635">
        <v>100</v>
      </c>
      <c r="AA36" s="635"/>
      <c r="AB36" s="635"/>
      <c r="AC36" s="635"/>
      <c r="AD36" s="636">
        <v>6937073</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588926</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-204800</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1293694</v>
      </c>
      <c r="CS36" s="591"/>
      <c r="CT36" s="591"/>
      <c r="CU36" s="591"/>
      <c r="CV36" s="591"/>
      <c r="CW36" s="591"/>
      <c r="CX36" s="591"/>
      <c r="CY36" s="592"/>
      <c r="CZ36" s="593">
        <v>8.5</v>
      </c>
      <c r="DA36" s="611"/>
      <c r="DB36" s="611"/>
      <c r="DC36" s="612"/>
      <c r="DD36" s="596">
        <v>1007721</v>
      </c>
      <c r="DE36" s="591"/>
      <c r="DF36" s="591"/>
      <c r="DG36" s="591"/>
      <c r="DH36" s="591"/>
      <c r="DI36" s="591"/>
      <c r="DJ36" s="591"/>
      <c r="DK36" s="592"/>
      <c r="DL36" s="596">
        <v>713027</v>
      </c>
      <c r="DM36" s="591"/>
      <c r="DN36" s="591"/>
      <c r="DO36" s="591"/>
      <c r="DP36" s="591"/>
      <c r="DQ36" s="591"/>
      <c r="DR36" s="591"/>
      <c r="DS36" s="591"/>
      <c r="DT36" s="591"/>
      <c r="DU36" s="591"/>
      <c r="DV36" s="592"/>
      <c r="DW36" s="613">
        <v>9.8000000000000007</v>
      </c>
      <c r="DX36" s="614"/>
      <c r="DY36" s="614"/>
      <c r="DZ36" s="614"/>
      <c r="EA36" s="614"/>
      <c r="EB36" s="614"/>
      <c r="EC36" s="615"/>
    </row>
    <row r="37" spans="2:133" ht="11.25" customHeight="1" x14ac:dyDescent="0.15">
      <c r="AQ37" s="616" t="s">
        <v>313</v>
      </c>
      <c r="AR37" s="617"/>
      <c r="AS37" s="617"/>
      <c r="AT37" s="617"/>
      <c r="AU37" s="617"/>
      <c r="AV37" s="617"/>
      <c r="AW37" s="617"/>
      <c r="AX37" s="617"/>
      <c r="AY37" s="618"/>
      <c r="AZ37" s="590">
        <v>10615</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4030</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701736</v>
      </c>
      <c r="CS37" s="609"/>
      <c r="CT37" s="609"/>
      <c r="CU37" s="609"/>
      <c r="CV37" s="609"/>
      <c r="CW37" s="609"/>
      <c r="CX37" s="609"/>
      <c r="CY37" s="610"/>
      <c r="CZ37" s="593">
        <v>4.5999999999999996</v>
      </c>
      <c r="DA37" s="611"/>
      <c r="DB37" s="611"/>
      <c r="DC37" s="612"/>
      <c r="DD37" s="596">
        <v>688862</v>
      </c>
      <c r="DE37" s="609"/>
      <c r="DF37" s="609"/>
      <c r="DG37" s="609"/>
      <c r="DH37" s="609"/>
      <c r="DI37" s="609"/>
      <c r="DJ37" s="609"/>
      <c r="DK37" s="610"/>
      <c r="DL37" s="596">
        <v>578431</v>
      </c>
      <c r="DM37" s="609"/>
      <c r="DN37" s="609"/>
      <c r="DO37" s="609"/>
      <c r="DP37" s="609"/>
      <c r="DQ37" s="609"/>
      <c r="DR37" s="609"/>
      <c r="DS37" s="609"/>
      <c r="DT37" s="609"/>
      <c r="DU37" s="609"/>
      <c r="DV37" s="610"/>
      <c r="DW37" s="613">
        <v>7.9</v>
      </c>
      <c r="DX37" s="614"/>
      <c r="DY37" s="614"/>
      <c r="DZ37" s="614"/>
      <c r="EA37" s="614"/>
      <c r="EB37" s="614"/>
      <c r="EC37" s="615"/>
    </row>
    <row r="38" spans="2:133" ht="11.25" customHeight="1" x14ac:dyDescent="0.15">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7450</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1911786</v>
      </c>
      <c r="CS38" s="591"/>
      <c r="CT38" s="591"/>
      <c r="CU38" s="591"/>
      <c r="CV38" s="591"/>
      <c r="CW38" s="591"/>
      <c r="CX38" s="591"/>
      <c r="CY38" s="592"/>
      <c r="CZ38" s="593">
        <v>12.6</v>
      </c>
      <c r="DA38" s="611"/>
      <c r="DB38" s="611"/>
      <c r="DC38" s="612"/>
      <c r="DD38" s="596">
        <v>1661901</v>
      </c>
      <c r="DE38" s="591"/>
      <c r="DF38" s="591"/>
      <c r="DG38" s="591"/>
      <c r="DH38" s="591"/>
      <c r="DI38" s="591"/>
      <c r="DJ38" s="591"/>
      <c r="DK38" s="592"/>
      <c r="DL38" s="596">
        <v>1492704</v>
      </c>
      <c r="DM38" s="591"/>
      <c r="DN38" s="591"/>
      <c r="DO38" s="591"/>
      <c r="DP38" s="591"/>
      <c r="DQ38" s="591"/>
      <c r="DR38" s="591"/>
      <c r="DS38" s="591"/>
      <c r="DT38" s="591"/>
      <c r="DU38" s="591"/>
      <c r="DV38" s="592"/>
      <c r="DW38" s="613">
        <v>20.5</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113</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361899</v>
      </c>
      <c r="CS39" s="609"/>
      <c r="CT39" s="609"/>
      <c r="CU39" s="609"/>
      <c r="CV39" s="609"/>
      <c r="CW39" s="609"/>
      <c r="CX39" s="609"/>
      <c r="CY39" s="610"/>
      <c r="CZ39" s="593">
        <v>2.4</v>
      </c>
      <c r="DA39" s="611"/>
      <c r="DB39" s="611"/>
      <c r="DC39" s="612"/>
      <c r="DD39" s="596">
        <v>207301</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353162</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163</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215211</v>
      </c>
      <c r="CS40" s="591"/>
      <c r="CT40" s="591"/>
      <c r="CU40" s="591"/>
      <c r="CV40" s="591"/>
      <c r="CW40" s="591"/>
      <c r="CX40" s="591"/>
      <c r="CY40" s="592"/>
      <c r="CZ40" s="593">
        <v>1.4</v>
      </c>
      <c r="DA40" s="611"/>
      <c r="DB40" s="611"/>
      <c r="DC40" s="612"/>
      <c r="DD40" s="596">
        <v>211</v>
      </c>
      <c r="DE40" s="591"/>
      <c r="DF40" s="591"/>
      <c r="DG40" s="591"/>
      <c r="DH40" s="591"/>
      <c r="DI40" s="591"/>
      <c r="DJ40" s="591"/>
      <c r="DK40" s="592"/>
      <c r="DL40" s="596" t="s">
        <v>317</v>
      </c>
      <c r="DM40" s="591"/>
      <c r="DN40" s="591"/>
      <c r="DO40" s="591"/>
      <c r="DP40" s="591"/>
      <c r="DQ40" s="591"/>
      <c r="DR40" s="591"/>
      <c r="DS40" s="591"/>
      <c r="DT40" s="591"/>
      <c r="DU40" s="591"/>
      <c r="DV40" s="592"/>
      <c r="DW40" s="613" t="s">
        <v>317</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969698</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375</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3428422</v>
      </c>
      <c r="CS42" s="591"/>
      <c r="CT42" s="591"/>
      <c r="CU42" s="591"/>
      <c r="CV42" s="591"/>
      <c r="CW42" s="591"/>
      <c r="CX42" s="591"/>
      <c r="CY42" s="592"/>
      <c r="CZ42" s="593">
        <v>22.6</v>
      </c>
      <c r="DA42" s="594"/>
      <c r="DB42" s="594"/>
      <c r="DC42" s="595"/>
      <c r="DD42" s="596">
        <v>393961</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101296</v>
      </c>
      <c r="CS43" s="609"/>
      <c r="CT43" s="609"/>
      <c r="CU43" s="609"/>
      <c r="CV43" s="609"/>
      <c r="CW43" s="609"/>
      <c r="CX43" s="609"/>
      <c r="CY43" s="610"/>
      <c r="CZ43" s="593">
        <v>0.7</v>
      </c>
      <c r="DA43" s="611"/>
      <c r="DB43" s="611"/>
      <c r="DC43" s="612"/>
      <c r="DD43" s="596">
        <v>65406</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335</v>
      </c>
      <c r="CD44" s="603" t="s">
        <v>287</v>
      </c>
      <c r="CE44" s="604"/>
      <c r="CF44" s="587" t="s">
        <v>336</v>
      </c>
      <c r="CG44" s="588"/>
      <c r="CH44" s="588"/>
      <c r="CI44" s="588"/>
      <c r="CJ44" s="588"/>
      <c r="CK44" s="588"/>
      <c r="CL44" s="588"/>
      <c r="CM44" s="588"/>
      <c r="CN44" s="588"/>
      <c r="CO44" s="588"/>
      <c r="CP44" s="588"/>
      <c r="CQ44" s="589"/>
      <c r="CR44" s="590">
        <v>3401336</v>
      </c>
      <c r="CS44" s="591"/>
      <c r="CT44" s="591"/>
      <c r="CU44" s="591"/>
      <c r="CV44" s="591"/>
      <c r="CW44" s="591"/>
      <c r="CX44" s="591"/>
      <c r="CY44" s="592"/>
      <c r="CZ44" s="593">
        <v>22.4</v>
      </c>
      <c r="DA44" s="594"/>
      <c r="DB44" s="594"/>
      <c r="DC44" s="595"/>
      <c r="DD44" s="596">
        <v>389000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337</v>
      </c>
      <c r="CG45" s="588"/>
      <c r="CH45" s="588"/>
      <c r="CI45" s="588"/>
      <c r="CJ45" s="588"/>
      <c r="CK45" s="588"/>
      <c r="CL45" s="588"/>
      <c r="CM45" s="588"/>
      <c r="CN45" s="588"/>
      <c r="CO45" s="588"/>
      <c r="CP45" s="588"/>
      <c r="CQ45" s="589"/>
      <c r="CR45" s="590">
        <v>1179760</v>
      </c>
      <c r="CS45" s="609"/>
      <c r="CT45" s="609"/>
      <c r="CU45" s="609"/>
      <c r="CV45" s="609"/>
      <c r="CW45" s="609"/>
      <c r="CX45" s="609"/>
      <c r="CY45" s="610"/>
      <c r="CZ45" s="593">
        <v>7.8</v>
      </c>
      <c r="DA45" s="611"/>
      <c r="DB45" s="611"/>
      <c r="DC45" s="612"/>
      <c r="DD45" s="596">
        <v>57519</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338</v>
      </c>
      <c r="CG46" s="588"/>
      <c r="CH46" s="588"/>
      <c r="CI46" s="588"/>
      <c r="CJ46" s="588"/>
      <c r="CK46" s="588"/>
      <c r="CL46" s="588"/>
      <c r="CM46" s="588"/>
      <c r="CN46" s="588"/>
      <c r="CO46" s="588"/>
      <c r="CP46" s="588"/>
      <c r="CQ46" s="589"/>
      <c r="CR46" s="590">
        <v>2192970</v>
      </c>
      <c r="CS46" s="591"/>
      <c r="CT46" s="591"/>
      <c r="CU46" s="591"/>
      <c r="CV46" s="591"/>
      <c r="CW46" s="591"/>
      <c r="CX46" s="591"/>
      <c r="CY46" s="592"/>
      <c r="CZ46" s="593">
        <v>14.4</v>
      </c>
      <c r="DA46" s="594"/>
      <c r="DB46" s="594"/>
      <c r="DC46" s="595"/>
      <c r="DD46" s="596">
        <v>328926</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339</v>
      </c>
      <c r="CG47" s="588"/>
      <c r="CH47" s="588"/>
      <c r="CI47" s="588"/>
      <c r="CJ47" s="588"/>
      <c r="CK47" s="588"/>
      <c r="CL47" s="588"/>
      <c r="CM47" s="588"/>
      <c r="CN47" s="588"/>
      <c r="CO47" s="588"/>
      <c r="CP47" s="588"/>
      <c r="CQ47" s="589"/>
      <c r="CR47" s="590">
        <v>27086</v>
      </c>
      <c r="CS47" s="609"/>
      <c r="CT47" s="609"/>
      <c r="CU47" s="609"/>
      <c r="CV47" s="609"/>
      <c r="CW47" s="609"/>
      <c r="CX47" s="609"/>
      <c r="CY47" s="610"/>
      <c r="CZ47" s="593">
        <v>0.2</v>
      </c>
      <c r="DA47" s="611"/>
      <c r="DB47" s="611"/>
      <c r="DC47" s="612"/>
      <c r="DD47" s="596">
        <v>4961</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341</v>
      </c>
      <c r="CE49" s="572"/>
      <c r="CF49" s="572"/>
      <c r="CG49" s="572"/>
      <c r="CH49" s="572"/>
      <c r="CI49" s="572"/>
      <c r="CJ49" s="572"/>
      <c r="CK49" s="572"/>
      <c r="CL49" s="572"/>
      <c r="CM49" s="572"/>
      <c r="CN49" s="572"/>
      <c r="CO49" s="572"/>
      <c r="CP49" s="572"/>
      <c r="CQ49" s="573"/>
      <c r="CR49" s="574">
        <v>15196714</v>
      </c>
      <c r="CS49" s="575"/>
      <c r="CT49" s="575"/>
      <c r="CU49" s="575"/>
      <c r="CV49" s="575"/>
      <c r="CW49" s="575"/>
      <c r="CX49" s="575"/>
      <c r="CY49" s="576"/>
      <c r="CZ49" s="577">
        <v>100</v>
      </c>
      <c r="DA49" s="578"/>
      <c r="DB49" s="578"/>
      <c r="DC49" s="579"/>
      <c r="DD49" s="580">
        <v>8173155</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67" zoomScale="70" zoomScaleNormal="25" zoomScaleSheetLayoutView="70" workbookViewId="0">
      <selection activeCell="V75" sqref="V75:Z75"/>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343</v>
      </c>
      <c r="DK2" s="1110"/>
      <c r="DL2" s="1110"/>
      <c r="DM2" s="1110"/>
      <c r="DN2" s="1110"/>
      <c r="DO2" s="1111"/>
      <c r="DP2" s="202"/>
      <c r="DQ2" s="1109" t="s">
        <v>344</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2"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7" t="s">
        <v>361</v>
      </c>
      <c r="DH5" s="1098"/>
      <c r="DI5" s="1098"/>
      <c r="DJ5" s="1098"/>
      <c r="DK5" s="1099"/>
      <c r="DL5" s="1097" t="s">
        <v>362</v>
      </c>
      <c r="DM5" s="1098"/>
      <c r="DN5" s="1098"/>
      <c r="DO5" s="1098"/>
      <c r="DP5" s="1099"/>
      <c r="DQ5" s="1000" t="s">
        <v>363</v>
      </c>
      <c r="DR5" s="1001"/>
      <c r="DS5" s="1001"/>
      <c r="DT5" s="1001"/>
      <c r="DU5" s="1002"/>
      <c r="DV5" s="1000" t="s">
        <v>354</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364</v>
      </c>
      <c r="C7" s="1050"/>
      <c r="D7" s="1050"/>
      <c r="E7" s="1050"/>
      <c r="F7" s="1050"/>
      <c r="G7" s="1050"/>
      <c r="H7" s="1050"/>
      <c r="I7" s="1050"/>
      <c r="J7" s="1050"/>
      <c r="K7" s="1050"/>
      <c r="L7" s="1050"/>
      <c r="M7" s="1050"/>
      <c r="N7" s="1050"/>
      <c r="O7" s="1050"/>
      <c r="P7" s="1051"/>
      <c r="Q7" s="1103">
        <v>15523</v>
      </c>
      <c r="R7" s="1104"/>
      <c r="S7" s="1104"/>
      <c r="T7" s="1104"/>
      <c r="U7" s="1104"/>
      <c r="V7" s="1104">
        <v>15211</v>
      </c>
      <c r="W7" s="1104"/>
      <c r="X7" s="1104"/>
      <c r="Y7" s="1104"/>
      <c r="Z7" s="1104"/>
      <c r="AA7" s="1104">
        <v>312</v>
      </c>
      <c r="AB7" s="1104"/>
      <c r="AC7" s="1104"/>
      <c r="AD7" s="1104"/>
      <c r="AE7" s="1105"/>
      <c r="AF7" s="1106">
        <v>305</v>
      </c>
      <c r="AG7" s="1107"/>
      <c r="AH7" s="1107"/>
      <c r="AI7" s="1107"/>
      <c r="AJ7" s="1108"/>
      <c r="AK7" s="1090">
        <v>379</v>
      </c>
      <c r="AL7" s="1091"/>
      <c r="AM7" s="1091"/>
      <c r="AN7" s="1091"/>
      <c r="AO7" s="1091"/>
      <c r="AP7" s="1091">
        <v>10487</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543</v>
      </c>
      <c r="BT7" s="1095"/>
      <c r="BU7" s="1095"/>
      <c r="BV7" s="1095"/>
      <c r="BW7" s="1095"/>
      <c r="BX7" s="1095"/>
      <c r="BY7" s="1095"/>
      <c r="BZ7" s="1095"/>
      <c r="CA7" s="1095"/>
      <c r="CB7" s="1095"/>
      <c r="CC7" s="1095"/>
      <c r="CD7" s="1095"/>
      <c r="CE7" s="1095"/>
      <c r="CF7" s="1095"/>
      <c r="CG7" s="1096"/>
      <c r="CH7" s="1087">
        <v>0</v>
      </c>
      <c r="CI7" s="1088"/>
      <c r="CJ7" s="1088"/>
      <c r="CK7" s="1088"/>
      <c r="CL7" s="1089"/>
      <c r="CM7" s="1087">
        <v>37</v>
      </c>
      <c r="CN7" s="1088"/>
      <c r="CO7" s="1088"/>
      <c r="CP7" s="1088"/>
      <c r="CQ7" s="1089"/>
      <c r="CR7" s="1087">
        <v>2</v>
      </c>
      <c r="CS7" s="1088"/>
      <c r="CT7" s="1088"/>
      <c r="CU7" s="1088"/>
      <c r="CV7" s="1089"/>
      <c r="CW7" s="1087" t="s">
        <v>538</v>
      </c>
      <c r="CX7" s="1088"/>
      <c r="CY7" s="1088"/>
      <c r="CZ7" s="1088"/>
      <c r="DA7" s="1089"/>
      <c r="DB7" s="1087" t="s">
        <v>538</v>
      </c>
      <c r="DC7" s="1088"/>
      <c r="DD7" s="1088"/>
      <c r="DE7" s="1088"/>
      <c r="DF7" s="1089"/>
      <c r="DG7" s="1087" t="s">
        <v>538</v>
      </c>
      <c r="DH7" s="1088"/>
      <c r="DI7" s="1088"/>
      <c r="DJ7" s="1088"/>
      <c r="DK7" s="1089"/>
      <c r="DL7" s="1087" t="s">
        <v>538</v>
      </c>
      <c r="DM7" s="1088"/>
      <c r="DN7" s="1088"/>
      <c r="DO7" s="1088"/>
      <c r="DP7" s="1089"/>
      <c r="DQ7" s="1087" t="s">
        <v>538</v>
      </c>
      <c r="DR7" s="1088"/>
      <c r="DS7" s="1088"/>
      <c r="DT7" s="1088"/>
      <c r="DU7" s="1089"/>
      <c r="DV7" s="1114"/>
      <c r="DW7" s="1115"/>
      <c r="DX7" s="1115"/>
      <c r="DY7" s="1115"/>
      <c r="DZ7" s="1116"/>
      <c r="EA7" s="207"/>
    </row>
    <row r="8" spans="1:131" s="208" customFormat="1" ht="26.25" customHeight="1" x14ac:dyDescent="0.15">
      <c r="A8" s="214">
        <v>2</v>
      </c>
      <c r="B8" s="1036"/>
      <c r="C8" s="1037"/>
      <c r="D8" s="1037"/>
      <c r="E8" s="1037"/>
      <c r="F8" s="1037"/>
      <c r="G8" s="1037"/>
      <c r="H8" s="1037"/>
      <c r="I8" s="1037"/>
      <c r="J8" s="1037"/>
      <c r="K8" s="1037"/>
      <c r="L8" s="1037"/>
      <c r="M8" s="1037"/>
      <c r="N8" s="1037"/>
      <c r="O8" s="1037"/>
      <c r="P8" s="1038"/>
      <c r="Q8" s="1042"/>
      <c r="R8" s="1043"/>
      <c r="S8" s="1043"/>
      <c r="T8" s="1043"/>
      <c r="U8" s="1043"/>
      <c r="V8" s="1043"/>
      <c r="W8" s="1043"/>
      <c r="X8" s="1043"/>
      <c r="Y8" s="1043"/>
      <c r="Z8" s="1043"/>
      <c r="AA8" s="1043"/>
      <c r="AB8" s="1043"/>
      <c r="AC8" s="1043"/>
      <c r="AD8" s="1043"/>
      <c r="AE8" s="1044"/>
      <c r="AF8" s="1018"/>
      <c r="AG8" s="1019"/>
      <c r="AH8" s="1019"/>
      <c r="AI8" s="1019"/>
      <c r="AJ8" s="1020"/>
      <c r="AK8" s="1085"/>
      <c r="AL8" s="1086"/>
      <c r="AM8" s="1086"/>
      <c r="AN8" s="1086"/>
      <c r="AO8" s="1086"/>
      <c r="AP8" s="1086"/>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544</v>
      </c>
      <c r="BT8" s="1014"/>
      <c r="BU8" s="1014"/>
      <c r="BV8" s="1014"/>
      <c r="BW8" s="1014"/>
      <c r="BX8" s="1014"/>
      <c r="BY8" s="1014"/>
      <c r="BZ8" s="1014"/>
      <c r="CA8" s="1014"/>
      <c r="CB8" s="1014"/>
      <c r="CC8" s="1014"/>
      <c r="CD8" s="1014"/>
      <c r="CE8" s="1014"/>
      <c r="CF8" s="1014"/>
      <c r="CG8" s="1015"/>
      <c r="CH8" s="988">
        <v>-2</v>
      </c>
      <c r="CI8" s="989"/>
      <c r="CJ8" s="989"/>
      <c r="CK8" s="989"/>
      <c r="CL8" s="990"/>
      <c r="CM8" s="988">
        <v>38</v>
      </c>
      <c r="CN8" s="989"/>
      <c r="CO8" s="989"/>
      <c r="CP8" s="989"/>
      <c r="CQ8" s="990"/>
      <c r="CR8" s="988">
        <v>15</v>
      </c>
      <c r="CS8" s="989"/>
      <c r="CT8" s="989"/>
      <c r="CU8" s="989"/>
      <c r="CV8" s="990"/>
      <c r="CW8" s="988">
        <v>2</v>
      </c>
      <c r="CX8" s="989"/>
      <c r="CY8" s="989"/>
      <c r="CZ8" s="989"/>
      <c r="DA8" s="990"/>
      <c r="DB8" s="988" t="s">
        <v>538</v>
      </c>
      <c r="DC8" s="989"/>
      <c r="DD8" s="989"/>
      <c r="DE8" s="989"/>
      <c r="DF8" s="990"/>
      <c r="DG8" s="988" t="s">
        <v>538</v>
      </c>
      <c r="DH8" s="989"/>
      <c r="DI8" s="989"/>
      <c r="DJ8" s="989"/>
      <c r="DK8" s="990"/>
      <c r="DL8" s="988" t="s">
        <v>538</v>
      </c>
      <c r="DM8" s="989"/>
      <c r="DN8" s="989"/>
      <c r="DO8" s="989"/>
      <c r="DP8" s="990"/>
      <c r="DQ8" s="988" t="s">
        <v>538</v>
      </c>
      <c r="DR8" s="989"/>
      <c r="DS8" s="989"/>
      <c r="DT8" s="989"/>
      <c r="DU8" s="990"/>
      <c r="DV8" s="991"/>
      <c r="DW8" s="992"/>
      <c r="DX8" s="992"/>
      <c r="DY8" s="992"/>
      <c r="DZ8" s="993"/>
      <c r="EA8" s="207"/>
    </row>
    <row r="9" spans="1:131" s="208" customFormat="1" ht="26.25" customHeight="1" x14ac:dyDescent="0.15">
      <c r="A9" s="214">
        <v>3</v>
      </c>
      <c r="B9" s="1036"/>
      <c r="C9" s="1037"/>
      <c r="D9" s="1037"/>
      <c r="E9" s="1037"/>
      <c r="F9" s="1037"/>
      <c r="G9" s="1037"/>
      <c r="H9" s="1037"/>
      <c r="I9" s="1037"/>
      <c r="J9" s="1037"/>
      <c r="K9" s="1037"/>
      <c r="L9" s="1037"/>
      <c r="M9" s="1037"/>
      <c r="N9" s="1037"/>
      <c r="O9" s="1037"/>
      <c r="P9" s="1038"/>
      <c r="Q9" s="1042"/>
      <c r="R9" s="1043"/>
      <c r="S9" s="1043"/>
      <c r="T9" s="1043"/>
      <c r="U9" s="1043"/>
      <c r="V9" s="1043"/>
      <c r="W9" s="1043"/>
      <c r="X9" s="1043"/>
      <c r="Y9" s="1043"/>
      <c r="Z9" s="1043"/>
      <c r="AA9" s="1043"/>
      <c r="AB9" s="1043"/>
      <c r="AC9" s="1043"/>
      <c r="AD9" s="1043"/>
      <c r="AE9" s="1044"/>
      <c r="AF9" s="1018"/>
      <c r="AG9" s="1019"/>
      <c r="AH9" s="1019"/>
      <c r="AI9" s="1019"/>
      <c r="AJ9" s="1020"/>
      <c r="AK9" s="1085"/>
      <c r="AL9" s="1086"/>
      <c r="AM9" s="1086"/>
      <c r="AN9" s="1086"/>
      <c r="AO9" s="1086"/>
      <c r="AP9" s="1086"/>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365</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366</v>
      </c>
      <c r="B23" s="943" t="s">
        <v>367</v>
      </c>
      <c r="C23" s="944"/>
      <c r="D23" s="944"/>
      <c r="E23" s="944"/>
      <c r="F23" s="944"/>
      <c r="G23" s="944"/>
      <c r="H23" s="944"/>
      <c r="I23" s="944"/>
      <c r="J23" s="944"/>
      <c r="K23" s="944"/>
      <c r="L23" s="944"/>
      <c r="M23" s="944"/>
      <c r="N23" s="944"/>
      <c r="O23" s="944"/>
      <c r="P23" s="945"/>
      <c r="Q23" s="1067">
        <v>15509</v>
      </c>
      <c r="R23" s="1068"/>
      <c r="S23" s="1068"/>
      <c r="T23" s="1068"/>
      <c r="U23" s="1068"/>
      <c r="V23" s="1068">
        <v>15197</v>
      </c>
      <c r="W23" s="1068"/>
      <c r="X23" s="1068"/>
      <c r="Y23" s="1068"/>
      <c r="Z23" s="1068"/>
      <c r="AA23" s="1068">
        <v>312</v>
      </c>
      <c r="AB23" s="1068"/>
      <c r="AC23" s="1068"/>
      <c r="AD23" s="1068"/>
      <c r="AE23" s="1069"/>
      <c r="AF23" s="1070">
        <v>305</v>
      </c>
      <c r="AG23" s="1068"/>
      <c r="AH23" s="1068"/>
      <c r="AI23" s="1068"/>
      <c r="AJ23" s="1071"/>
      <c r="AK23" s="1072"/>
      <c r="AL23" s="1073"/>
      <c r="AM23" s="1073"/>
      <c r="AN23" s="1073"/>
      <c r="AO23" s="1073"/>
      <c r="AP23" s="1068">
        <v>10487</v>
      </c>
      <c r="AQ23" s="1068"/>
      <c r="AR23" s="1068"/>
      <c r="AS23" s="1068"/>
      <c r="AT23" s="1068"/>
      <c r="AU23" s="1074"/>
      <c r="AV23" s="1074"/>
      <c r="AW23" s="1074"/>
      <c r="AX23" s="1074"/>
      <c r="AY23" s="1075"/>
      <c r="AZ23" s="1064" t="s">
        <v>111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368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369</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347</v>
      </c>
      <c r="B26" s="995"/>
      <c r="C26" s="995"/>
      <c r="D26" s="995"/>
      <c r="E26" s="995"/>
      <c r="F26" s="995"/>
      <c r="G26" s="995"/>
      <c r="H26" s="995"/>
      <c r="I26" s="995"/>
      <c r="J26" s="995"/>
      <c r="K26" s="995"/>
      <c r="L26" s="995"/>
      <c r="M26" s="995"/>
      <c r="N26" s="995"/>
      <c r="O26" s="995"/>
      <c r="P26" s="996"/>
      <c r="Q26" s="1000" t="s">
        <v>370</v>
      </c>
      <c r="R26" s="1001"/>
      <c r="S26" s="1001"/>
      <c r="T26" s="1001"/>
      <c r="U26" s="1002"/>
      <c r="V26" s="1000" t="s">
        <v>371</v>
      </c>
      <c r="W26" s="1001"/>
      <c r="X26" s="1001"/>
      <c r="Y26" s="1001"/>
      <c r="Z26" s="1002"/>
      <c r="AA26" s="1000" t="s">
        <v>372</v>
      </c>
      <c r="AB26" s="1001"/>
      <c r="AC26" s="1001"/>
      <c r="AD26" s="1001"/>
      <c r="AE26" s="1001"/>
      <c r="AF26" s="1058" t="s">
        <v>373</v>
      </c>
      <c r="AG26" s="1007"/>
      <c r="AH26" s="1007"/>
      <c r="AI26" s="1007"/>
      <c r="AJ26" s="1059"/>
      <c r="AK26" s="1001" t="s">
        <v>374</v>
      </c>
      <c r="AL26" s="1001"/>
      <c r="AM26" s="1001"/>
      <c r="AN26" s="1001"/>
      <c r="AO26" s="1002"/>
      <c r="AP26" s="1000" t="s">
        <v>375</v>
      </c>
      <c r="AQ26" s="1001"/>
      <c r="AR26" s="1001"/>
      <c r="AS26" s="1001"/>
      <c r="AT26" s="1002"/>
      <c r="AU26" s="1000" t="s">
        <v>376</v>
      </c>
      <c r="AV26" s="1001"/>
      <c r="AW26" s="1001"/>
      <c r="AX26" s="1001"/>
      <c r="AY26" s="1002"/>
      <c r="AZ26" s="1000" t="s">
        <v>377</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378</v>
      </c>
      <c r="C28" s="1050"/>
      <c r="D28" s="1050"/>
      <c r="E28" s="1050"/>
      <c r="F28" s="1050"/>
      <c r="G28" s="1050"/>
      <c r="H28" s="1050"/>
      <c r="I28" s="1050"/>
      <c r="J28" s="1050"/>
      <c r="K28" s="1050"/>
      <c r="L28" s="1050"/>
      <c r="M28" s="1050"/>
      <c r="N28" s="1050"/>
      <c r="O28" s="1050"/>
      <c r="P28" s="1051"/>
      <c r="Q28" s="1052">
        <v>4690</v>
      </c>
      <c r="R28" s="1053"/>
      <c r="S28" s="1053"/>
      <c r="T28" s="1053"/>
      <c r="U28" s="1053"/>
      <c r="V28" s="1053">
        <v>4818</v>
      </c>
      <c r="W28" s="1053"/>
      <c r="X28" s="1053"/>
      <c r="Y28" s="1053"/>
      <c r="Z28" s="1053"/>
      <c r="AA28" s="1053">
        <v>-128</v>
      </c>
      <c r="AB28" s="1053"/>
      <c r="AC28" s="1053"/>
      <c r="AD28" s="1053"/>
      <c r="AE28" s="1054"/>
      <c r="AF28" s="1055">
        <v>-128</v>
      </c>
      <c r="AG28" s="1053"/>
      <c r="AH28" s="1053"/>
      <c r="AI28" s="1053"/>
      <c r="AJ28" s="1056"/>
      <c r="AK28" s="1057">
        <v>353</v>
      </c>
      <c r="AL28" s="1045"/>
      <c r="AM28" s="1045"/>
      <c r="AN28" s="1045"/>
      <c r="AO28" s="1045"/>
      <c r="AP28" s="1045" t="s">
        <v>538</v>
      </c>
      <c r="AQ28" s="1045"/>
      <c r="AR28" s="1045"/>
      <c r="AS28" s="1045"/>
      <c r="AT28" s="1045"/>
      <c r="AU28" s="1045" t="s">
        <v>538</v>
      </c>
      <c r="AV28" s="1045"/>
      <c r="AW28" s="1045"/>
      <c r="AX28" s="1045"/>
      <c r="AY28" s="1045"/>
      <c r="AZ28" s="1046"/>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379</v>
      </c>
      <c r="C29" s="1037"/>
      <c r="D29" s="1037"/>
      <c r="E29" s="1037"/>
      <c r="F29" s="1037"/>
      <c r="G29" s="1037"/>
      <c r="H29" s="1037"/>
      <c r="I29" s="1037"/>
      <c r="J29" s="1037"/>
      <c r="K29" s="1037"/>
      <c r="L29" s="1037"/>
      <c r="M29" s="1037"/>
      <c r="N29" s="1037"/>
      <c r="O29" s="1037"/>
      <c r="P29" s="1038"/>
      <c r="Q29" s="1042">
        <v>366</v>
      </c>
      <c r="R29" s="1043"/>
      <c r="S29" s="1043"/>
      <c r="T29" s="1043"/>
      <c r="U29" s="1043"/>
      <c r="V29" s="1043">
        <v>366</v>
      </c>
      <c r="W29" s="1043"/>
      <c r="X29" s="1043"/>
      <c r="Y29" s="1043"/>
      <c r="Z29" s="1043"/>
      <c r="AA29" s="1043">
        <v>1</v>
      </c>
      <c r="AB29" s="1043"/>
      <c r="AC29" s="1043"/>
      <c r="AD29" s="1043"/>
      <c r="AE29" s="1044"/>
      <c r="AF29" s="1018">
        <v>1</v>
      </c>
      <c r="AG29" s="1019"/>
      <c r="AH29" s="1019"/>
      <c r="AI29" s="1019"/>
      <c r="AJ29" s="1020"/>
      <c r="AK29" s="979">
        <v>124</v>
      </c>
      <c r="AL29" s="970"/>
      <c r="AM29" s="970"/>
      <c r="AN29" s="970"/>
      <c r="AO29" s="970"/>
      <c r="AP29" s="970" t="s">
        <v>538</v>
      </c>
      <c r="AQ29" s="970"/>
      <c r="AR29" s="970"/>
      <c r="AS29" s="970"/>
      <c r="AT29" s="970"/>
      <c r="AU29" s="970" t="s">
        <v>538</v>
      </c>
      <c r="AV29" s="970"/>
      <c r="AW29" s="970"/>
      <c r="AX29" s="970"/>
      <c r="AY29" s="970"/>
      <c r="AZ29" s="1041"/>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380</v>
      </c>
      <c r="C30" s="1037"/>
      <c r="D30" s="1037"/>
      <c r="E30" s="1037"/>
      <c r="F30" s="1037"/>
      <c r="G30" s="1037"/>
      <c r="H30" s="1037"/>
      <c r="I30" s="1037"/>
      <c r="J30" s="1037"/>
      <c r="K30" s="1037"/>
      <c r="L30" s="1037"/>
      <c r="M30" s="1037"/>
      <c r="N30" s="1037"/>
      <c r="O30" s="1037"/>
      <c r="P30" s="1038"/>
      <c r="Q30" s="1042">
        <v>558</v>
      </c>
      <c r="R30" s="1043"/>
      <c r="S30" s="1043"/>
      <c r="T30" s="1043"/>
      <c r="U30" s="1043"/>
      <c r="V30" s="1043">
        <v>470</v>
      </c>
      <c r="W30" s="1043"/>
      <c r="X30" s="1043"/>
      <c r="Y30" s="1043"/>
      <c r="Z30" s="1043"/>
      <c r="AA30" s="1043">
        <v>89</v>
      </c>
      <c r="AB30" s="1043"/>
      <c r="AC30" s="1043"/>
      <c r="AD30" s="1043"/>
      <c r="AE30" s="1044"/>
      <c r="AF30" s="1018">
        <v>627</v>
      </c>
      <c r="AG30" s="1019"/>
      <c r="AH30" s="1019"/>
      <c r="AI30" s="1019"/>
      <c r="AJ30" s="1020"/>
      <c r="AK30" s="979">
        <v>11</v>
      </c>
      <c r="AL30" s="970"/>
      <c r="AM30" s="970"/>
      <c r="AN30" s="970"/>
      <c r="AO30" s="970"/>
      <c r="AP30" s="970">
        <v>2310</v>
      </c>
      <c r="AQ30" s="970"/>
      <c r="AR30" s="970"/>
      <c r="AS30" s="970"/>
      <c r="AT30" s="970"/>
      <c r="AU30" s="970">
        <v>49</v>
      </c>
      <c r="AV30" s="970"/>
      <c r="AW30" s="970"/>
      <c r="AX30" s="970"/>
      <c r="AY30" s="970"/>
      <c r="AZ30" s="1041" t="s">
        <v>538</v>
      </c>
      <c r="BA30" s="1041"/>
      <c r="BB30" s="1041"/>
      <c r="BC30" s="1041"/>
      <c r="BD30" s="1041"/>
      <c r="BE30" s="1031" t="s">
        <v>381</v>
      </c>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382</v>
      </c>
      <c r="C31" s="1037"/>
      <c r="D31" s="1037"/>
      <c r="E31" s="1037"/>
      <c r="F31" s="1037"/>
      <c r="G31" s="1037"/>
      <c r="H31" s="1037"/>
      <c r="I31" s="1037"/>
      <c r="J31" s="1037"/>
      <c r="K31" s="1037"/>
      <c r="L31" s="1037"/>
      <c r="M31" s="1037"/>
      <c r="N31" s="1037"/>
      <c r="O31" s="1037"/>
      <c r="P31" s="1038"/>
      <c r="Q31" s="1042">
        <v>1170</v>
      </c>
      <c r="R31" s="1043"/>
      <c r="S31" s="1043"/>
      <c r="T31" s="1043"/>
      <c r="U31" s="1043"/>
      <c r="V31" s="1043">
        <v>1170</v>
      </c>
      <c r="W31" s="1043"/>
      <c r="X31" s="1043"/>
      <c r="Y31" s="1043"/>
      <c r="Z31" s="1043"/>
      <c r="AA31" s="1043" t="s">
        <v>545</v>
      </c>
      <c r="AB31" s="1043"/>
      <c r="AC31" s="1043"/>
      <c r="AD31" s="1043"/>
      <c r="AE31" s="1044"/>
      <c r="AF31" s="1018" t="s">
        <v>111</v>
      </c>
      <c r="AG31" s="1019"/>
      <c r="AH31" s="1019"/>
      <c r="AI31" s="1019"/>
      <c r="AJ31" s="1020"/>
      <c r="AK31" s="979">
        <v>589</v>
      </c>
      <c r="AL31" s="970"/>
      <c r="AM31" s="970"/>
      <c r="AN31" s="970"/>
      <c r="AO31" s="970"/>
      <c r="AP31" s="970">
        <v>5481</v>
      </c>
      <c r="AQ31" s="970"/>
      <c r="AR31" s="970"/>
      <c r="AS31" s="970"/>
      <c r="AT31" s="970"/>
      <c r="AU31" s="970">
        <v>5401</v>
      </c>
      <c r="AV31" s="970"/>
      <c r="AW31" s="970"/>
      <c r="AX31" s="970"/>
      <c r="AY31" s="970"/>
      <c r="AZ31" s="1041" t="s">
        <v>538</v>
      </c>
      <c r="BA31" s="1041"/>
      <c r="BB31" s="1041"/>
      <c r="BC31" s="1041"/>
      <c r="BD31" s="1041"/>
      <c r="BE31" s="1031" t="s">
        <v>383</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384</v>
      </c>
      <c r="C32" s="1037"/>
      <c r="D32" s="1037"/>
      <c r="E32" s="1037"/>
      <c r="F32" s="1037"/>
      <c r="G32" s="1037"/>
      <c r="H32" s="1037"/>
      <c r="I32" s="1037"/>
      <c r="J32" s="1037"/>
      <c r="K32" s="1037"/>
      <c r="L32" s="1037"/>
      <c r="M32" s="1037"/>
      <c r="N32" s="1037"/>
      <c r="O32" s="1037"/>
      <c r="P32" s="1038"/>
      <c r="Q32" s="1042">
        <v>35</v>
      </c>
      <c r="R32" s="1043"/>
      <c r="S32" s="1043"/>
      <c r="T32" s="1043"/>
      <c r="U32" s="1043"/>
      <c r="V32" s="1043">
        <v>10</v>
      </c>
      <c r="W32" s="1043"/>
      <c r="X32" s="1043"/>
      <c r="Y32" s="1043"/>
      <c r="Z32" s="1043"/>
      <c r="AA32" s="1043">
        <v>25</v>
      </c>
      <c r="AB32" s="1043"/>
      <c r="AC32" s="1043"/>
      <c r="AD32" s="1043"/>
      <c r="AE32" s="1044"/>
      <c r="AF32" s="1018">
        <v>95</v>
      </c>
      <c r="AG32" s="1019"/>
      <c r="AH32" s="1019"/>
      <c r="AI32" s="1019"/>
      <c r="AJ32" s="1020"/>
      <c r="AK32" s="979" t="s">
        <v>538</v>
      </c>
      <c r="AL32" s="970"/>
      <c r="AM32" s="970"/>
      <c r="AN32" s="970"/>
      <c r="AO32" s="970"/>
      <c r="AP32" s="970" t="s">
        <v>538</v>
      </c>
      <c r="AQ32" s="970"/>
      <c r="AR32" s="970"/>
      <c r="AS32" s="970"/>
      <c r="AT32" s="970"/>
      <c r="AU32" s="970" t="s">
        <v>538</v>
      </c>
      <c r="AV32" s="970"/>
      <c r="AW32" s="970"/>
      <c r="AX32" s="970"/>
      <c r="AY32" s="970"/>
      <c r="AZ32" s="1041" t="s">
        <v>538</v>
      </c>
      <c r="BA32" s="1041"/>
      <c r="BB32" s="1041"/>
      <c r="BC32" s="1041"/>
      <c r="BD32" s="1041"/>
      <c r="BE32" s="1031" t="s">
        <v>383</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385</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366</v>
      </c>
      <c r="B63" s="943" t="s">
        <v>386</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595</v>
      </c>
      <c r="AG63" s="958"/>
      <c r="AH63" s="958"/>
      <c r="AI63" s="958"/>
      <c r="AJ63" s="1029"/>
      <c r="AK63" s="1030"/>
      <c r="AL63" s="962"/>
      <c r="AM63" s="962"/>
      <c r="AN63" s="962"/>
      <c r="AO63" s="962"/>
      <c r="AP63" s="958">
        <v>7791</v>
      </c>
      <c r="AQ63" s="958"/>
      <c r="AR63" s="958"/>
      <c r="AS63" s="958"/>
      <c r="AT63" s="958"/>
      <c r="AU63" s="958">
        <v>5450</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388</v>
      </c>
      <c r="B66" s="995"/>
      <c r="C66" s="995"/>
      <c r="D66" s="995"/>
      <c r="E66" s="995"/>
      <c r="F66" s="995"/>
      <c r="G66" s="995"/>
      <c r="H66" s="995"/>
      <c r="I66" s="995"/>
      <c r="J66" s="995"/>
      <c r="K66" s="995"/>
      <c r="L66" s="995"/>
      <c r="M66" s="995"/>
      <c r="N66" s="995"/>
      <c r="O66" s="995"/>
      <c r="P66" s="996"/>
      <c r="Q66" s="1000" t="s">
        <v>370</v>
      </c>
      <c r="R66" s="1001"/>
      <c r="S66" s="1001"/>
      <c r="T66" s="1001"/>
      <c r="U66" s="1002"/>
      <c r="V66" s="1000" t="s">
        <v>371</v>
      </c>
      <c r="W66" s="1001"/>
      <c r="X66" s="1001"/>
      <c r="Y66" s="1001"/>
      <c r="Z66" s="1002"/>
      <c r="AA66" s="1000" t="s">
        <v>372</v>
      </c>
      <c r="AB66" s="1001"/>
      <c r="AC66" s="1001"/>
      <c r="AD66" s="1001"/>
      <c r="AE66" s="1002"/>
      <c r="AF66" s="1006" t="s">
        <v>373</v>
      </c>
      <c r="AG66" s="1007"/>
      <c r="AH66" s="1007"/>
      <c r="AI66" s="1007"/>
      <c r="AJ66" s="1008"/>
      <c r="AK66" s="1000" t="s">
        <v>374</v>
      </c>
      <c r="AL66" s="995"/>
      <c r="AM66" s="995"/>
      <c r="AN66" s="995"/>
      <c r="AO66" s="996"/>
      <c r="AP66" s="1000" t="s">
        <v>375</v>
      </c>
      <c r="AQ66" s="1001"/>
      <c r="AR66" s="1001"/>
      <c r="AS66" s="1001"/>
      <c r="AT66" s="1002"/>
      <c r="AU66" s="1000" t="s">
        <v>389</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539</v>
      </c>
      <c r="C68" s="985"/>
      <c r="D68" s="985"/>
      <c r="E68" s="985"/>
      <c r="F68" s="985"/>
      <c r="G68" s="985"/>
      <c r="H68" s="985"/>
      <c r="I68" s="985"/>
      <c r="J68" s="985"/>
      <c r="K68" s="985"/>
      <c r="L68" s="985"/>
      <c r="M68" s="985"/>
      <c r="N68" s="985"/>
      <c r="O68" s="985"/>
      <c r="P68" s="986"/>
      <c r="Q68" s="987">
        <v>338</v>
      </c>
      <c r="R68" s="981"/>
      <c r="S68" s="981"/>
      <c r="T68" s="981"/>
      <c r="U68" s="981"/>
      <c r="V68" s="981">
        <v>306</v>
      </c>
      <c r="W68" s="981"/>
      <c r="X68" s="981"/>
      <c r="Y68" s="981"/>
      <c r="Z68" s="981"/>
      <c r="AA68" s="981">
        <v>32</v>
      </c>
      <c r="AB68" s="981"/>
      <c r="AC68" s="981"/>
      <c r="AD68" s="981"/>
      <c r="AE68" s="981"/>
      <c r="AF68" s="981">
        <v>32</v>
      </c>
      <c r="AG68" s="981"/>
      <c r="AH68" s="981"/>
      <c r="AI68" s="981"/>
      <c r="AJ68" s="981"/>
      <c r="AK68" s="981">
        <v>39</v>
      </c>
      <c r="AL68" s="981"/>
      <c r="AM68" s="981"/>
      <c r="AN68" s="981"/>
      <c r="AO68" s="981"/>
      <c r="AP68" s="981">
        <v>515</v>
      </c>
      <c r="AQ68" s="981"/>
      <c r="AR68" s="981"/>
      <c r="AS68" s="981"/>
      <c r="AT68" s="981"/>
      <c r="AU68" s="981">
        <v>211</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546</v>
      </c>
      <c r="C69" s="974"/>
      <c r="D69" s="974"/>
      <c r="E69" s="974"/>
      <c r="F69" s="974"/>
      <c r="G69" s="974"/>
      <c r="H69" s="974"/>
      <c r="I69" s="974"/>
      <c r="J69" s="974"/>
      <c r="K69" s="974"/>
      <c r="L69" s="974"/>
      <c r="M69" s="974"/>
      <c r="N69" s="974"/>
      <c r="O69" s="974"/>
      <c r="P69" s="975"/>
      <c r="Q69" s="976">
        <v>20344</v>
      </c>
      <c r="R69" s="970"/>
      <c r="S69" s="970"/>
      <c r="T69" s="970"/>
      <c r="U69" s="970"/>
      <c r="V69" s="970">
        <v>19470</v>
      </c>
      <c r="W69" s="970"/>
      <c r="X69" s="970"/>
      <c r="Y69" s="970"/>
      <c r="Z69" s="970"/>
      <c r="AA69" s="970">
        <v>874</v>
      </c>
      <c r="AB69" s="970"/>
      <c r="AC69" s="970"/>
      <c r="AD69" s="970"/>
      <c r="AE69" s="970"/>
      <c r="AF69" s="970">
        <v>494</v>
      </c>
      <c r="AG69" s="970"/>
      <c r="AH69" s="970"/>
      <c r="AI69" s="970"/>
      <c r="AJ69" s="970"/>
      <c r="AK69" s="970">
        <v>2559</v>
      </c>
      <c r="AL69" s="970"/>
      <c r="AM69" s="970"/>
      <c r="AN69" s="970"/>
      <c r="AO69" s="970"/>
      <c r="AP69" s="970">
        <v>992</v>
      </c>
      <c r="AQ69" s="970"/>
      <c r="AR69" s="970"/>
      <c r="AS69" s="970"/>
      <c r="AT69" s="970"/>
      <c r="AU69" s="970">
        <v>167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540</v>
      </c>
      <c r="C70" s="974"/>
      <c r="D70" s="974"/>
      <c r="E70" s="974"/>
      <c r="F70" s="974"/>
      <c r="G70" s="974"/>
      <c r="H70" s="974"/>
      <c r="I70" s="974"/>
      <c r="J70" s="974"/>
      <c r="K70" s="974"/>
      <c r="L70" s="974"/>
      <c r="M70" s="974"/>
      <c r="N70" s="974"/>
      <c r="O70" s="974"/>
      <c r="P70" s="975"/>
      <c r="Q70" s="976">
        <v>1474</v>
      </c>
      <c r="R70" s="970"/>
      <c r="S70" s="970"/>
      <c r="T70" s="970"/>
      <c r="U70" s="970"/>
      <c r="V70" s="970">
        <v>1229</v>
      </c>
      <c r="W70" s="970"/>
      <c r="X70" s="970"/>
      <c r="Y70" s="970"/>
      <c r="Z70" s="970"/>
      <c r="AA70" s="970">
        <v>244</v>
      </c>
      <c r="AB70" s="970"/>
      <c r="AC70" s="970"/>
      <c r="AD70" s="970"/>
      <c r="AE70" s="970"/>
      <c r="AF70" s="970">
        <v>244</v>
      </c>
      <c r="AG70" s="970"/>
      <c r="AH70" s="970"/>
      <c r="AI70" s="970"/>
      <c r="AJ70" s="970"/>
      <c r="AK70" s="970">
        <v>11</v>
      </c>
      <c r="AL70" s="970"/>
      <c r="AM70" s="970"/>
      <c r="AN70" s="970"/>
      <c r="AO70" s="970"/>
      <c r="AP70" s="970">
        <v>10355</v>
      </c>
      <c r="AQ70" s="970"/>
      <c r="AR70" s="970"/>
      <c r="AS70" s="970"/>
      <c r="AT70" s="970"/>
      <c r="AU70" s="970">
        <v>1315</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t="s">
        <v>541</v>
      </c>
      <c r="C71" s="974"/>
      <c r="D71" s="974"/>
      <c r="E71" s="974"/>
      <c r="F71" s="974"/>
      <c r="G71" s="974"/>
      <c r="H71" s="974"/>
      <c r="I71" s="974"/>
      <c r="J71" s="974"/>
      <c r="K71" s="974"/>
      <c r="L71" s="974"/>
      <c r="M71" s="974"/>
      <c r="N71" s="974"/>
      <c r="O71" s="974"/>
      <c r="P71" s="975"/>
      <c r="Q71" s="976">
        <v>130047</v>
      </c>
      <c r="R71" s="970"/>
      <c r="S71" s="970"/>
      <c r="T71" s="970"/>
      <c r="U71" s="970"/>
      <c r="V71" s="970">
        <v>125423</v>
      </c>
      <c r="W71" s="970"/>
      <c r="X71" s="970"/>
      <c r="Y71" s="970"/>
      <c r="Z71" s="970"/>
      <c r="AA71" s="970">
        <v>4624</v>
      </c>
      <c r="AB71" s="970"/>
      <c r="AC71" s="970"/>
      <c r="AD71" s="970"/>
      <c r="AE71" s="970"/>
      <c r="AF71" s="970">
        <v>4624</v>
      </c>
      <c r="AG71" s="970"/>
      <c r="AH71" s="970"/>
      <c r="AI71" s="970"/>
      <c r="AJ71" s="970"/>
      <c r="AK71" s="970">
        <v>1613</v>
      </c>
      <c r="AL71" s="970"/>
      <c r="AM71" s="970"/>
      <c r="AN71" s="970"/>
      <c r="AO71" s="970"/>
      <c r="AP71" s="970" t="s">
        <v>538</v>
      </c>
      <c r="AQ71" s="970"/>
      <c r="AR71" s="970"/>
      <c r="AS71" s="970"/>
      <c r="AT71" s="970"/>
      <c r="AU71" s="970" t="s">
        <v>538</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t="s">
        <v>542</v>
      </c>
      <c r="C72" s="974"/>
      <c r="D72" s="974"/>
      <c r="E72" s="974"/>
      <c r="F72" s="974"/>
      <c r="G72" s="974"/>
      <c r="H72" s="974"/>
      <c r="I72" s="974"/>
      <c r="J72" s="974"/>
      <c r="K72" s="974"/>
      <c r="L72" s="974"/>
      <c r="M72" s="974"/>
      <c r="N72" s="974"/>
      <c r="O72" s="974"/>
      <c r="P72" s="975"/>
      <c r="Q72" s="976">
        <v>3833</v>
      </c>
      <c r="R72" s="970"/>
      <c r="S72" s="970"/>
      <c r="T72" s="970"/>
      <c r="U72" s="970"/>
      <c r="V72" s="970">
        <v>3432</v>
      </c>
      <c r="W72" s="970"/>
      <c r="X72" s="970"/>
      <c r="Y72" s="970"/>
      <c r="Z72" s="970"/>
      <c r="AA72" s="970">
        <v>401</v>
      </c>
      <c r="AB72" s="970"/>
      <c r="AC72" s="970"/>
      <c r="AD72" s="970"/>
      <c r="AE72" s="970"/>
      <c r="AF72" s="970">
        <v>401</v>
      </c>
      <c r="AG72" s="970"/>
      <c r="AH72" s="970"/>
      <c r="AI72" s="970"/>
      <c r="AJ72" s="970"/>
      <c r="AK72" s="970">
        <v>359</v>
      </c>
      <c r="AL72" s="970"/>
      <c r="AM72" s="970"/>
      <c r="AN72" s="970"/>
      <c r="AO72" s="970"/>
      <c r="AP72" s="970" t="s">
        <v>538</v>
      </c>
      <c r="AQ72" s="970"/>
      <c r="AR72" s="970"/>
      <c r="AS72" s="970"/>
      <c r="AT72" s="970"/>
      <c r="AU72" s="970" t="s">
        <v>538</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366</v>
      </c>
      <c r="B88" s="943" t="s">
        <v>390</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5795</v>
      </c>
      <c r="AG88" s="958"/>
      <c r="AH88" s="958"/>
      <c r="AI88" s="958"/>
      <c r="AJ88" s="958"/>
      <c r="AK88" s="962"/>
      <c r="AL88" s="962"/>
      <c r="AM88" s="962"/>
      <c r="AN88" s="962"/>
      <c r="AO88" s="962"/>
      <c r="AP88" s="958">
        <v>11862</v>
      </c>
      <c r="AQ88" s="958"/>
      <c r="AR88" s="958"/>
      <c r="AS88" s="958"/>
      <c r="AT88" s="958"/>
      <c r="AU88" s="958">
        <v>1693</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43" t="s">
        <v>391</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17</v>
      </c>
      <c r="CS102" s="950"/>
      <c r="CT102" s="950"/>
      <c r="CU102" s="950"/>
      <c r="CV102" s="951"/>
      <c r="CW102" s="949">
        <v>2</v>
      </c>
      <c r="CX102" s="950"/>
      <c r="CY102" s="950"/>
      <c r="CZ102" s="950"/>
      <c r="DA102" s="951"/>
      <c r="DB102" s="949" t="s">
        <v>478</v>
      </c>
      <c r="DC102" s="950"/>
      <c r="DD102" s="950"/>
      <c r="DE102" s="950"/>
      <c r="DF102" s="951"/>
      <c r="DG102" s="949" t="s">
        <v>478</v>
      </c>
      <c r="DH102" s="950"/>
      <c r="DI102" s="950"/>
      <c r="DJ102" s="950"/>
      <c r="DK102" s="951"/>
      <c r="DL102" s="949" t="s">
        <v>478</v>
      </c>
      <c r="DM102" s="950"/>
      <c r="DN102" s="950"/>
      <c r="DO102" s="950"/>
      <c r="DP102" s="951"/>
      <c r="DQ102" s="949" t="s">
        <v>478</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392</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393</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396</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397</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398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399</v>
      </c>
      <c r="AB109" s="893"/>
      <c r="AC109" s="893"/>
      <c r="AD109" s="893"/>
      <c r="AE109" s="894"/>
      <c r="AF109" s="895" t="s">
        <v>286</v>
      </c>
      <c r="AG109" s="893"/>
      <c r="AH109" s="893"/>
      <c r="AI109" s="893"/>
      <c r="AJ109" s="894"/>
      <c r="AK109" s="895" t="s">
        <v>285</v>
      </c>
      <c r="AL109" s="893"/>
      <c r="AM109" s="893"/>
      <c r="AN109" s="893"/>
      <c r="AO109" s="894"/>
      <c r="AP109" s="895" t="s">
        <v>400</v>
      </c>
      <c r="AQ109" s="893"/>
      <c r="AR109" s="893"/>
      <c r="AS109" s="893"/>
      <c r="AT109" s="924"/>
      <c r="AU109" s="892" t="s">
        <v>398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399</v>
      </c>
      <c r="BR109" s="893"/>
      <c r="BS109" s="893"/>
      <c r="BT109" s="893"/>
      <c r="BU109" s="894"/>
      <c r="BV109" s="895" t="s">
        <v>286</v>
      </c>
      <c r="BW109" s="893"/>
      <c r="BX109" s="893"/>
      <c r="BY109" s="893"/>
      <c r="BZ109" s="894"/>
      <c r="CA109" s="895" t="s">
        <v>285</v>
      </c>
      <c r="CB109" s="893"/>
      <c r="CC109" s="893"/>
      <c r="CD109" s="893"/>
      <c r="CE109" s="894"/>
      <c r="CF109" s="931" t="s">
        <v>400</v>
      </c>
      <c r="CG109" s="931"/>
      <c r="CH109" s="931"/>
      <c r="CI109" s="931"/>
      <c r="CJ109" s="931"/>
      <c r="CK109" s="895" t="s">
        <v>401</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399</v>
      </c>
      <c r="DH109" s="893"/>
      <c r="DI109" s="893"/>
      <c r="DJ109" s="893"/>
      <c r="DK109" s="894"/>
      <c r="DL109" s="895" t="s">
        <v>286</v>
      </c>
      <c r="DM109" s="893"/>
      <c r="DN109" s="893"/>
      <c r="DO109" s="893"/>
      <c r="DP109" s="894"/>
      <c r="DQ109" s="895" t="s">
        <v>285</v>
      </c>
      <c r="DR109" s="893"/>
      <c r="DS109" s="893"/>
      <c r="DT109" s="893"/>
      <c r="DU109" s="894"/>
      <c r="DV109" s="895" t="s">
        <v>400</v>
      </c>
      <c r="DW109" s="893"/>
      <c r="DX109" s="893"/>
      <c r="DY109" s="893"/>
      <c r="DZ109" s="924"/>
    </row>
    <row r="110" spans="1:131" s="199" customFormat="1" ht="26.25" customHeight="1" x14ac:dyDescent="0.15">
      <c r="A110" s="795" t="s">
        <v>402</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1050267</v>
      </c>
      <c r="AB110" s="886"/>
      <c r="AC110" s="886"/>
      <c r="AD110" s="886"/>
      <c r="AE110" s="887"/>
      <c r="AF110" s="888">
        <v>929147</v>
      </c>
      <c r="AG110" s="886"/>
      <c r="AH110" s="886"/>
      <c r="AI110" s="886"/>
      <c r="AJ110" s="887"/>
      <c r="AK110" s="888">
        <v>764189</v>
      </c>
      <c r="AL110" s="886"/>
      <c r="AM110" s="886"/>
      <c r="AN110" s="886"/>
      <c r="AO110" s="887"/>
      <c r="AP110" s="889">
        <v>12.3</v>
      </c>
      <c r="AQ110" s="890"/>
      <c r="AR110" s="890"/>
      <c r="AS110" s="890"/>
      <c r="AT110" s="891"/>
      <c r="AU110" s="925" t="s">
        <v>61</v>
      </c>
      <c r="AV110" s="926"/>
      <c r="AW110" s="926"/>
      <c r="AX110" s="926"/>
      <c r="AY110" s="926"/>
      <c r="AZ110" s="851" t="s">
        <v>403</v>
      </c>
      <c r="BA110" s="796"/>
      <c r="BB110" s="796"/>
      <c r="BC110" s="796"/>
      <c r="BD110" s="796"/>
      <c r="BE110" s="796"/>
      <c r="BF110" s="796"/>
      <c r="BG110" s="796"/>
      <c r="BH110" s="796"/>
      <c r="BI110" s="796"/>
      <c r="BJ110" s="796"/>
      <c r="BK110" s="796"/>
      <c r="BL110" s="796"/>
      <c r="BM110" s="796"/>
      <c r="BN110" s="796"/>
      <c r="BO110" s="796"/>
      <c r="BP110" s="797"/>
      <c r="BQ110" s="852">
        <v>8829130</v>
      </c>
      <c r="BR110" s="833"/>
      <c r="BS110" s="833"/>
      <c r="BT110" s="833"/>
      <c r="BU110" s="833"/>
      <c r="BV110" s="833">
        <v>9362517</v>
      </c>
      <c r="BW110" s="833"/>
      <c r="BX110" s="833"/>
      <c r="BY110" s="833"/>
      <c r="BZ110" s="833"/>
      <c r="CA110" s="833">
        <v>10487047</v>
      </c>
      <c r="CB110" s="833"/>
      <c r="CC110" s="833"/>
      <c r="CD110" s="833"/>
      <c r="CE110" s="833"/>
      <c r="CF110" s="857">
        <v>168.3</v>
      </c>
      <c r="CG110" s="858"/>
      <c r="CH110" s="858"/>
      <c r="CI110" s="858"/>
      <c r="CJ110" s="858"/>
      <c r="CK110" s="921" t="s">
        <v>404</v>
      </c>
      <c r="CL110" s="807"/>
      <c r="CM110" s="882" t="s">
        <v>405</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x14ac:dyDescent="0.15">
      <c r="A111" s="762" t="s">
        <v>406</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407</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408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x14ac:dyDescent="0.15">
      <c r="A112" s="907" t="s">
        <v>409</v>
      </c>
      <c r="B112" s="908"/>
      <c r="C112" s="738" t="s">
        <v>410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411</v>
      </c>
      <c r="BA112" s="738"/>
      <c r="BB112" s="738"/>
      <c r="BC112" s="738"/>
      <c r="BD112" s="738"/>
      <c r="BE112" s="738"/>
      <c r="BF112" s="738"/>
      <c r="BG112" s="738"/>
      <c r="BH112" s="738"/>
      <c r="BI112" s="738"/>
      <c r="BJ112" s="738"/>
      <c r="BK112" s="738"/>
      <c r="BL112" s="738"/>
      <c r="BM112" s="738"/>
      <c r="BN112" s="738"/>
      <c r="BO112" s="738"/>
      <c r="BP112" s="739"/>
      <c r="BQ112" s="804">
        <v>5378875</v>
      </c>
      <c r="BR112" s="805"/>
      <c r="BS112" s="805"/>
      <c r="BT112" s="805"/>
      <c r="BU112" s="805"/>
      <c r="BV112" s="805">
        <v>5256542</v>
      </c>
      <c r="BW112" s="805"/>
      <c r="BX112" s="805"/>
      <c r="BY112" s="805"/>
      <c r="BZ112" s="805"/>
      <c r="CA112" s="805">
        <v>5449796</v>
      </c>
      <c r="CB112" s="805"/>
      <c r="CC112" s="805"/>
      <c r="CD112" s="805"/>
      <c r="CE112" s="805"/>
      <c r="CF112" s="866">
        <v>87.4</v>
      </c>
      <c r="CG112" s="867"/>
      <c r="CH112" s="867"/>
      <c r="CI112" s="867"/>
      <c r="CJ112" s="867"/>
      <c r="CK112" s="922"/>
      <c r="CL112" s="809"/>
      <c r="CM112" s="812" t="s">
        <v>412</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x14ac:dyDescent="0.15">
      <c r="A113" s="909"/>
      <c r="B113" s="910"/>
      <c r="C113" s="738" t="s">
        <v>413</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465397</v>
      </c>
      <c r="AB113" s="914"/>
      <c r="AC113" s="914"/>
      <c r="AD113" s="914"/>
      <c r="AE113" s="915"/>
      <c r="AF113" s="916">
        <v>483874</v>
      </c>
      <c r="AG113" s="914"/>
      <c r="AH113" s="914"/>
      <c r="AI113" s="914"/>
      <c r="AJ113" s="915"/>
      <c r="AK113" s="916">
        <v>518837</v>
      </c>
      <c r="AL113" s="914"/>
      <c r="AM113" s="914"/>
      <c r="AN113" s="914"/>
      <c r="AO113" s="915"/>
      <c r="AP113" s="917">
        <v>8.3000000000000007</v>
      </c>
      <c r="AQ113" s="918"/>
      <c r="AR113" s="918"/>
      <c r="AS113" s="918"/>
      <c r="AT113" s="919"/>
      <c r="AU113" s="927"/>
      <c r="AV113" s="928"/>
      <c r="AW113" s="928"/>
      <c r="AX113" s="928"/>
      <c r="AY113" s="928"/>
      <c r="AZ113" s="803" t="s">
        <v>414</v>
      </c>
      <c r="BA113" s="738"/>
      <c r="BB113" s="738"/>
      <c r="BC113" s="738"/>
      <c r="BD113" s="738"/>
      <c r="BE113" s="738"/>
      <c r="BF113" s="738"/>
      <c r="BG113" s="738"/>
      <c r="BH113" s="738"/>
      <c r="BI113" s="738"/>
      <c r="BJ113" s="738"/>
      <c r="BK113" s="738"/>
      <c r="BL113" s="738"/>
      <c r="BM113" s="738"/>
      <c r="BN113" s="738"/>
      <c r="BO113" s="738"/>
      <c r="BP113" s="739"/>
      <c r="BQ113" s="804">
        <v>1071609</v>
      </c>
      <c r="BR113" s="805"/>
      <c r="BS113" s="805"/>
      <c r="BT113" s="805"/>
      <c r="BU113" s="805"/>
      <c r="BV113" s="805">
        <v>1703893</v>
      </c>
      <c r="BW113" s="805"/>
      <c r="BX113" s="805"/>
      <c r="BY113" s="805"/>
      <c r="BZ113" s="805"/>
      <c r="CA113" s="805">
        <v>1693227</v>
      </c>
      <c r="CB113" s="805"/>
      <c r="CC113" s="805"/>
      <c r="CD113" s="805"/>
      <c r="CE113" s="805"/>
      <c r="CF113" s="866">
        <v>27.2</v>
      </c>
      <c r="CG113" s="867"/>
      <c r="CH113" s="867"/>
      <c r="CI113" s="867"/>
      <c r="CJ113" s="867"/>
      <c r="CK113" s="922"/>
      <c r="CL113" s="809"/>
      <c r="CM113" s="812" t="s">
        <v>415</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x14ac:dyDescent="0.15">
      <c r="A114" s="909"/>
      <c r="B114" s="910"/>
      <c r="C114" s="738" t="s">
        <v>416</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9461</v>
      </c>
      <c r="AB114" s="768"/>
      <c r="AC114" s="768"/>
      <c r="AD114" s="768"/>
      <c r="AE114" s="769"/>
      <c r="AF114" s="770">
        <v>8502</v>
      </c>
      <c r="AG114" s="768"/>
      <c r="AH114" s="768"/>
      <c r="AI114" s="768"/>
      <c r="AJ114" s="769"/>
      <c r="AK114" s="770">
        <v>29900</v>
      </c>
      <c r="AL114" s="768"/>
      <c r="AM114" s="768"/>
      <c r="AN114" s="768"/>
      <c r="AO114" s="769"/>
      <c r="AP114" s="815">
        <v>0.5</v>
      </c>
      <c r="AQ114" s="816"/>
      <c r="AR114" s="816"/>
      <c r="AS114" s="816"/>
      <c r="AT114" s="817"/>
      <c r="AU114" s="927"/>
      <c r="AV114" s="928"/>
      <c r="AW114" s="928"/>
      <c r="AX114" s="928"/>
      <c r="AY114" s="928"/>
      <c r="AZ114" s="803" t="s">
        <v>417</v>
      </c>
      <c r="BA114" s="738"/>
      <c r="BB114" s="738"/>
      <c r="BC114" s="738"/>
      <c r="BD114" s="738"/>
      <c r="BE114" s="738"/>
      <c r="BF114" s="738"/>
      <c r="BG114" s="738"/>
      <c r="BH114" s="738"/>
      <c r="BI114" s="738"/>
      <c r="BJ114" s="738"/>
      <c r="BK114" s="738"/>
      <c r="BL114" s="738"/>
      <c r="BM114" s="738"/>
      <c r="BN114" s="738"/>
      <c r="BO114" s="738"/>
      <c r="BP114" s="739"/>
      <c r="BQ114" s="804">
        <v>1959319</v>
      </c>
      <c r="BR114" s="805"/>
      <c r="BS114" s="805"/>
      <c r="BT114" s="805"/>
      <c r="BU114" s="805"/>
      <c r="BV114" s="805">
        <v>1933109</v>
      </c>
      <c r="BW114" s="805"/>
      <c r="BX114" s="805"/>
      <c r="BY114" s="805"/>
      <c r="BZ114" s="805"/>
      <c r="CA114" s="805">
        <v>1926209</v>
      </c>
      <c r="CB114" s="805"/>
      <c r="CC114" s="805"/>
      <c r="CD114" s="805"/>
      <c r="CE114" s="805"/>
      <c r="CF114" s="866">
        <v>30.9</v>
      </c>
      <c r="CG114" s="867"/>
      <c r="CH114" s="867"/>
      <c r="CI114" s="867"/>
      <c r="CJ114" s="867"/>
      <c r="CK114" s="922"/>
      <c r="CL114" s="809"/>
      <c r="CM114" s="812" t="s">
        <v>418</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x14ac:dyDescent="0.15">
      <c r="A115" s="909"/>
      <c r="B115" s="910"/>
      <c r="C115" s="738" t="s">
        <v>419</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v>1960</v>
      </c>
      <c r="AB115" s="914"/>
      <c r="AC115" s="914"/>
      <c r="AD115" s="914"/>
      <c r="AE115" s="915"/>
      <c r="AF115" s="916">
        <v>1171</v>
      </c>
      <c r="AG115" s="914"/>
      <c r="AH115" s="914"/>
      <c r="AI115" s="914"/>
      <c r="AJ115" s="915"/>
      <c r="AK115" s="916">
        <v>450</v>
      </c>
      <c r="AL115" s="914"/>
      <c r="AM115" s="914"/>
      <c r="AN115" s="914"/>
      <c r="AO115" s="915"/>
      <c r="AP115" s="917">
        <v>0</v>
      </c>
      <c r="AQ115" s="918"/>
      <c r="AR115" s="918"/>
      <c r="AS115" s="918"/>
      <c r="AT115" s="919"/>
      <c r="AU115" s="927"/>
      <c r="AV115" s="928"/>
      <c r="AW115" s="928"/>
      <c r="AX115" s="928"/>
      <c r="AY115" s="928"/>
      <c r="AZ115" s="803" t="s">
        <v>420</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421</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x14ac:dyDescent="0.15">
      <c r="A116" s="911"/>
      <c r="B116" s="912"/>
      <c r="C116" s="871" t="s">
        <v>422</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t="s">
        <v>111</v>
      </c>
      <c r="AB116" s="768"/>
      <c r="AC116" s="768"/>
      <c r="AD116" s="768"/>
      <c r="AE116" s="769"/>
      <c r="AF116" s="770" t="s">
        <v>111</v>
      </c>
      <c r="AG116" s="768"/>
      <c r="AH116" s="768"/>
      <c r="AI116" s="768"/>
      <c r="AJ116" s="769"/>
      <c r="AK116" s="770" t="s">
        <v>111</v>
      </c>
      <c r="AL116" s="768"/>
      <c r="AM116" s="768"/>
      <c r="AN116" s="768"/>
      <c r="AO116" s="769"/>
      <c r="AP116" s="815" t="s">
        <v>111</v>
      </c>
      <c r="AQ116" s="816"/>
      <c r="AR116" s="816"/>
      <c r="AS116" s="816"/>
      <c r="AT116" s="817"/>
      <c r="AU116" s="927"/>
      <c r="AV116" s="928"/>
      <c r="AW116" s="928"/>
      <c r="AX116" s="928"/>
      <c r="AY116" s="928"/>
      <c r="AZ116" s="854" t="s">
        <v>423</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424</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x14ac:dyDescent="0.15">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425</v>
      </c>
      <c r="Z117" s="894"/>
      <c r="AA117" s="899">
        <v>1527085</v>
      </c>
      <c r="AB117" s="900"/>
      <c r="AC117" s="900"/>
      <c r="AD117" s="900"/>
      <c r="AE117" s="901"/>
      <c r="AF117" s="902">
        <v>1422694</v>
      </c>
      <c r="AG117" s="900"/>
      <c r="AH117" s="900"/>
      <c r="AI117" s="900"/>
      <c r="AJ117" s="901"/>
      <c r="AK117" s="902">
        <v>1313376</v>
      </c>
      <c r="AL117" s="900"/>
      <c r="AM117" s="900"/>
      <c r="AN117" s="900"/>
      <c r="AO117" s="901"/>
      <c r="AP117" s="903"/>
      <c r="AQ117" s="904"/>
      <c r="AR117" s="904"/>
      <c r="AS117" s="904"/>
      <c r="AT117" s="905"/>
      <c r="AU117" s="927"/>
      <c r="AV117" s="928"/>
      <c r="AW117" s="928"/>
      <c r="AX117" s="928"/>
      <c r="AY117" s="928"/>
      <c r="AZ117" s="854" t="s">
        <v>426</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427</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x14ac:dyDescent="0.15">
      <c r="A118" s="892" t="s">
        <v>401</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399</v>
      </c>
      <c r="AB118" s="893"/>
      <c r="AC118" s="893"/>
      <c r="AD118" s="893"/>
      <c r="AE118" s="894"/>
      <c r="AF118" s="895" t="s">
        <v>286</v>
      </c>
      <c r="AG118" s="893"/>
      <c r="AH118" s="893"/>
      <c r="AI118" s="893"/>
      <c r="AJ118" s="894"/>
      <c r="AK118" s="895" t="s">
        <v>285</v>
      </c>
      <c r="AL118" s="893"/>
      <c r="AM118" s="893"/>
      <c r="AN118" s="893"/>
      <c r="AO118" s="894"/>
      <c r="AP118" s="896" t="s">
        <v>400</v>
      </c>
      <c r="AQ118" s="897"/>
      <c r="AR118" s="897"/>
      <c r="AS118" s="897"/>
      <c r="AT118" s="898"/>
      <c r="AU118" s="927"/>
      <c r="AV118" s="928"/>
      <c r="AW118" s="928"/>
      <c r="AX118" s="928"/>
      <c r="AY118" s="928"/>
      <c r="AZ118" s="870" t="s">
        <v>428</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429</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x14ac:dyDescent="0.15">
      <c r="A119" s="806" t="s">
        <v>404</v>
      </c>
      <c r="B119" s="807"/>
      <c r="C119" s="882" t="s">
        <v>405</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430</v>
      </c>
      <c r="BP119" s="869"/>
      <c r="BQ119" s="873">
        <v>17238933</v>
      </c>
      <c r="BR119" s="836"/>
      <c r="BS119" s="836"/>
      <c r="BT119" s="836"/>
      <c r="BU119" s="836"/>
      <c r="BV119" s="836">
        <v>18256061</v>
      </c>
      <c r="BW119" s="836"/>
      <c r="BX119" s="836"/>
      <c r="BY119" s="836"/>
      <c r="BZ119" s="836"/>
      <c r="CA119" s="836">
        <v>19556279</v>
      </c>
      <c r="CB119" s="836"/>
      <c r="CC119" s="836"/>
      <c r="CD119" s="836"/>
      <c r="CE119" s="836"/>
      <c r="CF119" s="734"/>
      <c r="CG119" s="735"/>
      <c r="CH119" s="735"/>
      <c r="CI119" s="735"/>
      <c r="CJ119" s="825"/>
      <c r="CK119" s="923"/>
      <c r="CL119" s="811"/>
      <c r="CM119" s="829" t="s">
        <v>431</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111</v>
      </c>
      <c r="DH119" s="751"/>
      <c r="DI119" s="751"/>
      <c r="DJ119" s="751"/>
      <c r="DK119" s="752"/>
      <c r="DL119" s="753" t="s">
        <v>111</v>
      </c>
      <c r="DM119" s="751"/>
      <c r="DN119" s="751"/>
      <c r="DO119" s="751"/>
      <c r="DP119" s="752"/>
      <c r="DQ119" s="753" t="s">
        <v>111</v>
      </c>
      <c r="DR119" s="751"/>
      <c r="DS119" s="751"/>
      <c r="DT119" s="751"/>
      <c r="DU119" s="752"/>
      <c r="DV119" s="839" t="s">
        <v>111</v>
      </c>
      <c r="DW119" s="840"/>
      <c r="DX119" s="840"/>
      <c r="DY119" s="840"/>
      <c r="DZ119" s="841"/>
    </row>
    <row r="120" spans="1:130" s="199" customFormat="1" ht="26.25" customHeight="1" x14ac:dyDescent="0.15">
      <c r="A120" s="808"/>
      <c r="B120" s="809"/>
      <c r="C120" s="812" t="s">
        <v>408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111</v>
      </c>
      <c r="AB120" s="768"/>
      <c r="AC120" s="768"/>
      <c r="AD120" s="768"/>
      <c r="AE120" s="769"/>
      <c r="AF120" s="770" t="s">
        <v>111</v>
      </c>
      <c r="AG120" s="768"/>
      <c r="AH120" s="768"/>
      <c r="AI120" s="768"/>
      <c r="AJ120" s="769"/>
      <c r="AK120" s="770" t="s">
        <v>111</v>
      </c>
      <c r="AL120" s="768"/>
      <c r="AM120" s="768"/>
      <c r="AN120" s="768"/>
      <c r="AO120" s="769"/>
      <c r="AP120" s="815" t="s">
        <v>111</v>
      </c>
      <c r="AQ120" s="816"/>
      <c r="AR120" s="816"/>
      <c r="AS120" s="816"/>
      <c r="AT120" s="817"/>
      <c r="AU120" s="874" t="s">
        <v>432</v>
      </c>
      <c r="AV120" s="875"/>
      <c r="AW120" s="875"/>
      <c r="AX120" s="875"/>
      <c r="AY120" s="876"/>
      <c r="AZ120" s="851" t="s">
        <v>433</v>
      </c>
      <c r="BA120" s="796"/>
      <c r="BB120" s="796"/>
      <c r="BC120" s="796"/>
      <c r="BD120" s="796"/>
      <c r="BE120" s="796"/>
      <c r="BF120" s="796"/>
      <c r="BG120" s="796"/>
      <c r="BH120" s="796"/>
      <c r="BI120" s="796"/>
      <c r="BJ120" s="796"/>
      <c r="BK120" s="796"/>
      <c r="BL120" s="796"/>
      <c r="BM120" s="796"/>
      <c r="BN120" s="796"/>
      <c r="BO120" s="796"/>
      <c r="BP120" s="797"/>
      <c r="BQ120" s="852">
        <v>3491598</v>
      </c>
      <c r="BR120" s="833"/>
      <c r="BS120" s="833"/>
      <c r="BT120" s="833"/>
      <c r="BU120" s="833"/>
      <c r="BV120" s="833">
        <v>3229885</v>
      </c>
      <c r="BW120" s="833"/>
      <c r="BX120" s="833"/>
      <c r="BY120" s="833"/>
      <c r="BZ120" s="833"/>
      <c r="CA120" s="833">
        <v>3252240</v>
      </c>
      <c r="CB120" s="833"/>
      <c r="CC120" s="833"/>
      <c r="CD120" s="833"/>
      <c r="CE120" s="833"/>
      <c r="CF120" s="857">
        <v>52.2</v>
      </c>
      <c r="CG120" s="858"/>
      <c r="CH120" s="858"/>
      <c r="CI120" s="858"/>
      <c r="CJ120" s="858"/>
      <c r="CK120" s="859" t="s">
        <v>434</v>
      </c>
      <c r="CL120" s="843"/>
      <c r="CM120" s="843"/>
      <c r="CN120" s="843"/>
      <c r="CO120" s="844"/>
      <c r="CP120" s="863" t="s">
        <v>435</v>
      </c>
      <c r="CQ120" s="864"/>
      <c r="CR120" s="864"/>
      <c r="CS120" s="864"/>
      <c r="CT120" s="864"/>
      <c r="CU120" s="864"/>
      <c r="CV120" s="864"/>
      <c r="CW120" s="864"/>
      <c r="CX120" s="864"/>
      <c r="CY120" s="864"/>
      <c r="CZ120" s="864"/>
      <c r="DA120" s="864"/>
      <c r="DB120" s="864"/>
      <c r="DC120" s="864"/>
      <c r="DD120" s="864"/>
      <c r="DE120" s="864"/>
      <c r="DF120" s="865"/>
      <c r="DG120" s="852">
        <v>5323179</v>
      </c>
      <c r="DH120" s="833"/>
      <c r="DI120" s="833"/>
      <c r="DJ120" s="833"/>
      <c r="DK120" s="833"/>
      <c r="DL120" s="833">
        <v>5205546</v>
      </c>
      <c r="DM120" s="833"/>
      <c r="DN120" s="833"/>
      <c r="DO120" s="833"/>
      <c r="DP120" s="833"/>
      <c r="DQ120" s="833">
        <v>5401286</v>
      </c>
      <c r="DR120" s="833"/>
      <c r="DS120" s="833"/>
      <c r="DT120" s="833"/>
      <c r="DU120" s="833"/>
      <c r="DV120" s="834">
        <v>86.7</v>
      </c>
      <c r="DW120" s="834"/>
      <c r="DX120" s="834"/>
      <c r="DY120" s="834"/>
      <c r="DZ120" s="835"/>
    </row>
    <row r="121" spans="1:130" s="199" customFormat="1" ht="26.25" customHeight="1" x14ac:dyDescent="0.15">
      <c r="A121" s="808"/>
      <c r="B121" s="809"/>
      <c r="C121" s="854" t="s">
        <v>436</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111</v>
      </c>
      <c r="AB121" s="768"/>
      <c r="AC121" s="768"/>
      <c r="AD121" s="768"/>
      <c r="AE121" s="769"/>
      <c r="AF121" s="770" t="s">
        <v>111</v>
      </c>
      <c r="AG121" s="768"/>
      <c r="AH121" s="768"/>
      <c r="AI121" s="768"/>
      <c r="AJ121" s="769"/>
      <c r="AK121" s="770" t="s">
        <v>111</v>
      </c>
      <c r="AL121" s="768"/>
      <c r="AM121" s="768"/>
      <c r="AN121" s="768"/>
      <c r="AO121" s="769"/>
      <c r="AP121" s="815" t="s">
        <v>111</v>
      </c>
      <c r="AQ121" s="816"/>
      <c r="AR121" s="816"/>
      <c r="AS121" s="816"/>
      <c r="AT121" s="817"/>
      <c r="AU121" s="877"/>
      <c r="AV121" s="878"/>
      <c r="AW121" s="878"/>
      <c r="AX121" s="878"/>
      <c r="AY121" s="879"/>
      <c r="AZ121" s="803" t="s">
        <v>437</v>
      </c>
      <c r="BA121" s="738"/>
      <c r="BB121" s="738"/>
      <c r="BC121" s="738"/>
      <c r="BD121" s="738"/>
      <c r="BE121" s="738"/>
      <c r="BF121" s="738"/>
      <c r="BG121" s="738"/>
      <c r="BH121" s="738"/>
      <c r="BI121" s="738"/>
      <c r="BJ121" s="738"/>
      <c r="BK121" s="738"/>
      <c r="BL121" s="738"/>
      <c r="BM121" s="738"/>
      <c r="BN121" s="738"/>
      <c r="BO121" s="738"/>
      <c r="BP121" s="739"/>
      <c r="BQ121" s="804">
        <v>57070</v>
      </c>
      <c r="BR121" s="805"/>
      <c r="BS121" s="805"/>
      <c r="BT121" s="805"/>
      <c r="BU121" s="805"/>
      <c r="BV121" s="805">
        <v>37197</v>
      </c>
      <c r="BW121" s="805"/>
      <c r="BX121" s="805"/>
      <c r="BY121" s="805"/>
      <c r="BZ121" s="805"/>
      <c r="CA121" s="805">
        <v>27851</v>
      </c>
      <c r="CB121" s="805"/>
      <c r="CC121" s="805"/>
      <c r="CD121" s="805"/>
      <c r="CE121" s="805"/>
      <c r="CF121" s="866">
        <v>0.4</v>
      </c>
      <c r="CG121" s="867"/>
      <c r="CH121" s="867"/>
      <c r="CI121" s="867"/>
      <c r="CJ121" s="867"/>
      <c r="CK121" s="860"/>
      <c r="CL121" s="846"/>
      <c r="CM121" s="846"/>
      <c r="CN121" s="846"/>
      <c r="CO121" s="847"/>
      <c r="CP121" s="826" t="s">
        <v>438</v>
      </c>
      <c r="CQ121" s="827"/>
      <c r="CR121" s="827"/>
      <c r="CS121" s="827"/>
      <c r="CT121" s="827"/>
      <c r="CU121" s="827"/>
      <c r="CV121" s="827"/>
      <c r="CW121" s="827"/>
      <c r="CX121" s="827"/>
      <c r="CY121" s="827"/>
      <c r="CZ121" s="827"/>
      <c r="DA121" s="827"/>
      <c r="DB121" s="827"/>
      <c r="DC121" s="827"/>
      <c r="DD121" s="827"/>
      <c r="DE121" s="827"/>
      <c r="DF121" s="828"/>
      <c r="DG121" s="804">
        <v>55696</v>
      </c>
      <c r="DH121" s="805"/>
      <c r="DI121" s="805"/>
      <c r="DJ121" s="805"/>
      <c r="DK121" s="805"/>
      <c r="DL121" s="805">
        <v>50996</v>
      </c>
      <c r="DM121" s="805"/>
      <c r="DN121" s="805"/>
      <c r="DO121" s="805"/>
      <c r="DP121" s="805"/>
      <c r="DQ121" s="805">
        <v>48510</v>
      </c>
      <c r="DR121" s="805"/>
      <c r="DS121" s="805"/>
      <c r="DT121" s="805"/>
      <c r="DU121" s="805"/>
      <c r="DV121" s="782">
        <v>0.8</v>
      </c>
      <c r="DW121" s="782"/>
      <c r="DX121" s="782"/>
      <c r="DY121" s="782"/>
      <c r="DZ121" s="783"/>
    </row>
    <row r="122" spans="1:130" s="199" customFormat="1" ht="26.25" customHeight="1" x14ac:dyDescent="0.15">
      <c r="A122" s="808"/>
      <c r="B122" s="809"/>
      <c r="C122" s="812" t="s">
        <v>418</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111</v>
      </c>
      <c r="AB122" s="768"/>
      <c r="AC122" s="768"/>
      <c r="AD122" s="768"/>
      <c r="AE122" s="769"/>
      <c r="AF122" s="770" t="s">
        <v>111</v>
      </c>
      <c r="AG122" s="768"/>
      <c r="AH122" s="768"/>
      <c r="AI122" s="768"/>
      <c r="AJ122" s="769"/>
      <c r="AK122" s="770" t="s">
        <v>111</v>
      </c>
      <c r="AL122" s="768"/>
      <c r="AM122" s="768"/>
      <c r="AN122" s="768"/>
      <c r="AO122" s="769"/>
      <c r="AP122" s="815" t="s">
        <v>111</v>
      </c>
      <c r="AQ122" s="816"/>
      <c r="AR122" s="816"/>
      <c r="AS122" s="816"/>
      <c r="AT122" s="817"/>
      <c r="AU122" s="877"/>
      <c r="AV122" s="878"/>
      <c r="AW122" s="878"/>
      <c r="AX122" s="878"/>
      <c r="AY122" s="879"/>
      <c r="AZ122" s="870" t="s">
        <v>439</v>
      </c>
      <c r="BA122" s="871"/>
      <c r="BB122" s="871"/>
      <c r="BC122" s="871"/>
      <c r="BD122" s="871"/>
      <c r="BE122" s="871"/>
      <c r="BF122" s="871"/>
      <c r="BG122" s="871"/>
      <c r="BH122" s="871"/>
      <c r="BI122" s="871"/>
      <c r="BJ122" s="871"/>
      <c r="BK122" s="871"/>
      <c r="BL122" s="871"/>
      <c r="BM122" s="871"/>
      <c r="BN122" s="871"/>
      <c r="BO122" s="871"/>
      <c r="BP122" s="872"/>
      <c r="BQ122" s="873">
        <v>10160678</v>
      </c>
      <c r="BR122" s="836"/>
      <c r="BS122" s="836"/>
      <c r="BT122" s="836"/>
      <c r="BU122" s="836"/>
      <c r="BV122" s="836">
        <v>10672030</v>
      </c>
      <c r="BW122" s="836"/>
      <c r="BX122" s="836"/>
      <c r="BY122" s="836"/>
      <c r="BZ122" s="836"/>
      <c r="CA122" s="836">
        <v>10499522</v>
      </c>
      <c r="CB122" s="836"/>
      <c r="CC122" s="836"/>
      <c r="CD122" s="836"/>
      <c r="CE122" s="836"/>
      <c r="CF122" s="837">
        <v>168.5</v>
      </c>
      <c r="CG122" s="838"/>
      <c r="CH122" s="838"/>
      <c r="CI122" s="838"/>
      <c r="CJ122" s="838"/>
      <c r="CK122" s="860"/>
      <c r="CL122" s="846"/>
      <c r="CM122" s="846"/>
      <c r="CN122" s="846"/>
      <c r="CO122" s="847"/>
      <c r="CP122" s="826" t="s">
        <v>440</v>
      </c>
      <c r="CQ122" s="827"/>
      <c r="CR122" s="827"/>
      <c r="CS122" s="827"/>
      <c r="CT122" s="827"/>
      <c r="CU122" s="827"/>
      <c r="CV122" s="827"/>
      <c r="CW122" s="827"/>
      <c r="CX122" s="827"/>
      <c r="CY122" s="827"/>
      <c r="CZ122" s="827"/>
      <c r="DA122" s="827"/>
      <c r="DB122" s="827"/>
      <c r="DC122" s="827"/>
      <c r="DD122" s="827"/>
      <c r="DE122" s="827"/>
      <c r="DF122" s="828"/>
      <c r="DG122" s="804" t="s">
        <v>111</v>
      </c>
      <c r="DH122" s="805"/>
      <c r="DI122" s="805"/>
      <c r="DJ122" s="805"/>
      <c r="DK122" s="805"/>
      <c r="DL122" s="805" t="s">
        <v>111</v>
      </c>
      <c r="DM122" s="805"/>
      <c r="DN122" s="805"/>
      <c r="DO122" s="805"/>
      <c r="DP122" s="805"/>
      <c r="DQ122" s="805" t="s">
        <v>111</v>
      </c>
      <c r="DR122" s="805"/>
      <c r="DS122" s="805"/>
      <c r="DT122" s="805"/>
      <c r="DU122" s="805"/>
      <c r="DV122" s="782" t="s">
        <v>111</v>
      </c>
      <c r="DW122" s="782"/>
      <c r="DX122" s="782"/>
      <c r="DY122" s="782"/>
      <c r="DZ122" s="783"/>
    </row>
    <row r="123" spans="1:130" s="199" customFormat="1" ht="26.25" customHeight="1" x14ac:dyDescent="0.15">
      <c r="A123" s="808"/>
      <c r="B123" s="809"/>
      <c r="C123" s="812" t="s">
        <v>424</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111</v>
      </c>
      <c r="AB123" s="768"/>
      <c r="AC123" s="768"/>
      <c r="AD123" s="768"/>
      <c r="AE123" s="769"/>
      <c r="AF123" s="770" t="s">
        <v>111</v>
      </c>
      <c r="AG123" s="768"/>
      <c r="AH123" s="768"/>
      <c r="AI123" s="768"/>
      <c r="AJ123" s="769"/>
      <c r="AK123" s="770" t="s">
        <v>111</v>
      </c>
      <c r="AL123" s="768"/>
      <c r="AM123" s="768"/>
      <c r="AN123" s="768"/>
      <c r="AO123" s="769"/>
      <c r="AP123" s="815" t="s">
        <v>111</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441</v>
      </c>
      <c r="BP123" s="869"/>
      <c r="BQ123" s="823">
        <v>13709346</v>
      </c>
      <c r="BR123" s="824"/>
      <c r="BS123" s="824"/>
      <c r="BT123" s="824"/>
      <c r="BU123" s="824"/>
      <c r="BV123" s="824">
        <v>13939112</v>
      </c>
      <c r="BW123" s="824"/>
      <c r="BX123" s="824"/>
      <c r="BY123" s="824"/>
      <c r="BZ123" s="824"/>
      <c r="CA123" s="824">
        <v>13779613</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x14ac:dyDescent="0.2">
      <c r="A124" s="808"/>
      <c r="B124" s="809"/>
      <c r="C124" s="812" t="s">
        <v>427</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442</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58</v>
      </c>
      <c r="BR124" s="822"/>
      <c r="BS124" s="822"/>
      <c r="BT124" s="822"/>
      <c r="BU124" s="822"/>
      <c r="BV124" s="822">
        <v>68.900000000000006</v>
      </c>
      <c r="BW124" s="822"/>
      <c r="BX124" s="822"/>
      <c r="BY124" s="822"/>
      <c r="BZ124" s="822"/>
      <c r="CA124" s="822">
        <v>92.6</v>
      </c>
      <c r="CB124" s="822"/>
      <c r="CC124" s="822"/>
      <c r="CD124" s="822"/>
      <c r="CE124" s="822"/>
      <c r="CF124" s="712"/>
      <c r="CG124" s="713"/>
      <c r="CH124" s="713"/>
      <c r="CI124" s="713"/>
      <c r="CJ124" s="853"/>
      <c r="CK124" s="861"/>
      <c r="CL124" s="861"/>
      <c r="CM124" s="861"/>
      <c r="CN124" s="861"/>
      <c r="CO124" s="862"/>
      <c r="CP124" s="826" t="s">
        <v>443</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x14ac:dyDescent="0.15">
      <c r="A125" s="808"/>
      <c r="B125" s="809"/>
      <c r="C125" s="812" t="s">
        <v>429</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444</v>
      </c>
      <c r="CL125" s="843"/>
      <c r="CM125" s="843"/>
      <c r="CN125" s="843"/>
      <c r="CO125" s="844"/>
      <c r="CP125" s="851" t="s">
        <v>445</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x14ac:dyDescent="0.2">
      <c r="A126" s="808"/>
      <c r="B126" s="809"/>
      <c r="C126" s="812" t="s">
        <v>431</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446</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x14ac:dyDescent="0.15">
      <c r="A127" s="810"/>
      <c r="B127" s="811"/>
      <c r="C127" s="829" t="s">
        <v>447</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v>1960</v>
      </c>
      <c r="AB127" s="768"/>
      <c r="AC127" s="768"/>
      <c r="AD127" s="768"/>
      <c r="AE127" s="769"/>
      <c r="AF127" s="770">
        <v>1171</v>
      </c>
      <c r="AG127" s="768"/>
      <c r="AH127" s="768"/>
      <c r="AI127" s="768"/>
      <c r="AJ127" s="769"/>
      <c r="AK127" s="770">
        <v>450</v>
      </c>
      <c r="AL127" s="768"/>
      <c r="AM127" s="768"/>
      <c r="AN127" s="768"/>
      <c r="AO127" s="769"/>
      <c r="AP127" s="815">
        <v>0</v>
      </c>
      <c r="AQ127" s="816"/>
      <c r="AR127" s="816"/>
      <c r="AS127" s="816"/>
      <c r="AT127" s="817"/>
      <c r="AU127" s="235"/>
      <c r="AV127" s="235"/>
      <c r="AW127" s="235"/>
      <c r="AX127" s="832" t="s">
        <v>448</v>
      </c>
      <c r="AY127" s="800"/>
      <c r="AZ127" s="800"/>
      <c r="BA127" s="800"/>
      <c r="BB127" s="800"/>
      <c r="BC127" s="800"/>
      <c r="BD127" s="800"/>
      <c r="BE127" s="801"/>
      <c r="BF127" s="799" t="s">
        <v>449</v>
      </c>
      <c r="BG127" s="800"/>
      <c r="BH127" s="800"/>
      <c r="BI127" s="800"/>
      <c r="BJ127" s="800"/>
      <c r="BK127" s="800"/>
      <c r="BL127" s="801"/>
      <c r="BM127" s="799" t="s">
        <v>450</v>
      </c>
      <c r="BN127" s="800"/>
      <c r="BO127" s="800"/>
      <c r="BP127" s="800"/>
      <c r="BQ127" s="800"/>
      <c r="BR127" s="800"/>
      <c r="BS127" s="801"/>
      <c r="BT127" s="799" t="s">
        <v>451</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452</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x14ac:dyDescent="0.2">
      <c r="A128" s="784" t="s">
        <v>453</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454</v>
      </c>
      <c r="X128" s="786"/>
      <c r="Y128" s="786"/>
      <c r="Z128" s="787"/>
      <c r="AA128" s="788">
        <v>12510</v>
      </c>
      <c r="AB128" s="789"/>
      <c r="AC128" s="789"/>
      <c r="AD128" s="789"/>
      <c r="AE128" s="790"/>
      <c r="AF128" s="791">
        <v>2851</v>
      </c>
      <c r="AG128" s="789"/>
      <c r="AH128" s="789"/>
      <c r="AI128" s="789"/>
      <c r="AJ128" s="790"/>
      <c r="AK128" s="791">
        <v>1765</v>
      </c>
      <c r="AL128" s="789"/>
      <c r="AM128" s="789"/>
      <c r="AN128" s="789"/>
      <c r="AO128" s="790"/>
      <c r="AP128" s="792"/>
      <c r="AQ128" s="793"/>
      <c r="AR128" s="793"/>
      <c r="AS128" s="793"/>
      <c r="AT128" s="794"/>
      <c r="AU128" s="235"/>
      <c r="AV128" s="235"/>
      <c r="AW128" s="235"/>
      <c r="AX128" s="795" t="s">
        <v>455</v>
      </c>
      <c r="AY128" s="796"/>
      <c r="AZ128" s="796"/>
      <c r="BA128" s="796"/>
      <c r="BB128" s="796"/>
      <c r="BC128" s="796"/>
      <c r="BD128" s="796"/>
      <c r="BE128" s="797"/>
      <c r="BF128" s="774" t="s">
        <v>111</v>
      </c>
      <c r="BG128" s="775"/>
      <c r="BH128" s="775"/>
      <c r="BI128" s="775"/>
      <c r="BJ128" s="775"/>
      <c r="BK128" s="775"/>
      <c r="BL128" s="798"/>
      <c r="BM128" s="774">
        <v>14</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456</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457</v>
      </c>
      <c r="X129" s="765"/>
      <c r="Y129" s="765"/>
      <c r="Z129" s="766"/>
      <c r="AA129" s="767">
        <v>7126677</v>
      </c>
      <c r="AB129" s="768"/>
      <c r="AC129" s="768"/>
      <c r="AD129" s="768"/>
      <c r="AE129" s="769"/>
      <c r="AF129" s="770">
        <v>7255351</v>
      </c>
      <c r="AG129" s="768"/>
      <c r="AH129" s="768"/>
      <c r="AI129" s="768"/>
      <c r="AJ129" s="769"/>
      <c r="AK129" s="770">
        <v>7139988</v>
      </c>
      <c r="AL129" s="768"/>
      <c r="AM129" s="768"/>
      <c r="AN129" s="768"/>
      <c r="AO129" s="769"/>
      <c r="AP129" s="771"/>
      <c r="AQ129" s="772"/>
      <c r="AR129" s="772"/>
      <c r="AS129" s="772"/>
      <c r="AT129" s="773"/>
      <c r="AU129" s="237"/>
      <c r="AV129" s="237"/>
      <c r="AW129" s="237"/>
      <c r="AX129" s="737" t="s">
        <v>458</v>
      </c>
      <c r="AY129" s="738"/>
      <c r="AZ129" s="738"/>
      <c r="BA129" s="738"/>
      <c r="BB129" s="738"/>
      <c r="BC129" s="738"/>
      <c r="BD129" s="738"/>
      <c r="BE129" s="739"/>
      <c r="BF129" s="757" t="s">
        <v>111</v>
      </c>
      <c r="BG129" s="758"/>
      <c r="BH129" s="758"/>
      <c r="BI129" s="758"/>
      <c r="BJ129" s="758"/>
      <c r="BK129" s="758"/>
      <c r="BL129" s="759"/>
      <c r="BM129" s="757">
        <v>19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459</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460</v>
      </c>
      <c r="X130" s="765"/>
      <c r="Y130" s="765"/>
      <c r="Z130" s="766"/>
      <c r="AA130" s="767">
        <v>1044756</v>
      </c>
      <c r="AB130" s="768"/>
      <c r="AC130" s="768"/>
      <c r="AD130" s="768"/>
      <c r="AE130" s="769"/>
      <c r="AF130" s="770">
        <v>993096</v>
      </c>
      <c r="AG130" s="768"/>
      <c r="AH130" s="768"/>
      <c r="AI130" s="768"/>
      <c r="AJ130" s="769"/>
      <c r="AK130" s="770">
        <v>907133</v>
      </c>
      <c r="AL130" s="768"/>
      <c r="AM130" s="768"/>
      <c r="AN130" s="768"/>
      <c r="AO130" s="769"/>
      <c r="AP130" s="771"/>
      <c r="AQ130" s="772"/>
      <c r="AR130" s="772"/>
      <c r="AS130" s="772"/>
      <c r="AT130" s="773"/>
      <c r="AU130" s="237"/>
      <c r="AV130" s="237"/>
      <c r="AW130" s="237"/>
      <c r="AX130" s="737" t="s">
        <v>461</v>
      </c>
      <c r="AY130" s="738"/>
      <c r="AZ130" s="738"/>
      <c r="BA130" s="738"/>
      <c r="BB130" s="738"/>
      <c r="BC130" s="738"/>
      <c r="BD130" s="738"/>
      <c r="BE130" s="739"/>
      <c r="BF130" s="740">
        <v>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462</v>
      </c>
      <c r="X131" s="748"/>
      <c r="Y131" s="748"/>
      <c r="Z131" s="749"/>
      <c r="AA131" s="750">
        <v>6081921</v>
      </c>
      <c r="AB131" s="751"/>
      <c r="AC131" s="751"/>
      <c r="AD131" s="751"/>
      <c r="AE131" s="752"/>
      <c r="AF131" s="753">
        <v>6262255</v>
      </c>
      <c r="AG131" s="751"/>
      <c r="AH131" s="751"/>
      <c r="AI131" s="751"/>
      <c r="AJ131" s="752"/>
      <c r="AK131" s="753">
        <v>6232855</v>
      </c>
      <c r="AL131" s="751"/>
      <c r="AM131" s="751"/>
      <c r="AN131" s="751"/>
      <c r="AO131" s="752"/>
      <c r="AP131" s="754"/>
      <c r="AQ131" s="755"/>
      <c r="AR131" s="755"/>
      <c r="AS131" s="755"/>
      <c r="AT131" s="756"/>
      <c r="AU131" s="237"/>
      <c r="AV131" s="237"/>
      <c r="AW131" s="237"/>
      <c r="AX131" s="715" t="s">
        <v>463</v>
      </c>
      <c r="AY131" s="716"/>
      <c r="AZ131" s="716"/>
      <c r="BA131" s="716"/>
      <c r="BB131" s="716"/>
      <c r="BC131" s="716"/>
      <c r="BD131" s="716"/>
      <c r="BE131" s="717"/>
      <c r="BF131" s="718">
        <v>92.6</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464</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465</v>
      </c>
      <c r="W132" s="728"/>
      <c r="X132" s="728"/>
      <c r="Y132" s="728"/>
      <c r="Z132" s="729"/>
      <c r="AA132" s="730">
        <v>7.7248454889999998</v>
      </c>
      <c r="AB132" s="731"/>
      <c r="AC132" s="731"/>
      <c r="AD132" s="731"/>
      <c r="AE132" s="732"/>
      <c r="AF132" s="733">
        <v>6.8145899520000004</v>
      </c>
      <c r="AG132" s="731"/>
      <c r="AH132" s="731"/>
      <c r="AI132" s="731"/>
      <c r="AJ132" s="732"/>
      <c r="AK132" s="733">
        <v>6.4894498589999996</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466</v>
      </c>
      <c r="W133" s="707"/>
      <c r="X133" s="707"/>
      <c r="Y133" s="707"/>
      <c r="Z133" s="708"/>
      <c r="AA133" s="709">
        <v>9</v>
      </c>
      <c r="AB133" s="710"/>
      <c r="AC133" s="710"/>
      <c r="AD133" s="710"/>
      <c r="AE133" s="711"/>
      <c r="AF133" s="709">
        <v>8</v>
      </c>
      <c r="AG133" s="710"/>
      <c r="AH133" s="710"/>
      <c r="AI133" s="710"/>
      <c r="AJ133" s="711"/>
      <c r="AK133" s="709">
        <v>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S1" zoomScaleNormal="85" zoomScaleSheetLayoutView="55" workbookViewId="0">
      <selection activeCell="A2" sqref="A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topLeftCell="Q63" zoomScaleNormal="40" zoomScaleSheetLayoutView="55" workbookViewId="0">
      <selection activeCell="A2" sqref="A2"/>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topLeftCell="A1048576" workbookViewId="0">
      <selection activeCell="A2" sqref="A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2" t="s">
        <v>469</v>
      </c>
      <c r="L7" s="256"/>
      <c r="M7" s="257" t="s">
        <v>470</v>
      </c>
      <c r="N7" s="258"/>
    </row>
    <row r="8" spans="1:16" x14ac:dyDescent="0.15">
      <c r="A8" s="250"/>
      <c r="B8" s="246"/>
      <c r="C8" s="246"/>
      <c r="D8" s="246"/>
      <c r="E8" s="246"/>
      <c r="F8" s="246"/>
      <c r="G8" s="259"/>
      <c r="H8" s="260"/>
      <c r="I8" s="260"/>
      <c r="J8" s="261"/>
      <c r="K8" s="1123"/>
      <c r="L8" s="262" t="s">
        <v>471</v>
      </c>
      <c r="M8" s="263" t="s">
        <v>472</v>
      </c>
      <c r="N8" s="264" t="s">
        <v>473</v>
      </c>
    </row>
    <row r="9" spans="1:16" x14ac:dyDescent="0.15">
      <c r="A9" s="250"/>
      <c r="B9" s="246"/>
      <c r="C9" s="246"/>
      <c r="D9" s="246"/>
      <c r="E9" s="246"/>
      <c r="F9" s="246"/>
      <c r="G9" s="1136" t="s">
        <v>474</v>
      </c>
      <c r="H9" s="1137"/>
      <c r="I9" s="1137"/>
      <c r="J9" s="1138"/>
      <c r="K9" s="265">
        <v>2019167</v>
      </c>
      <c r="L9" s="266">
        <v>66849</v>
      </c>
      <c r="M9" s="267">
        <v>88814</v>
      </c>
      <c r="N9" s="268">
        <v>-24.7</v>
      </c>
    </row>
    <row r="10" spans="1:16" x14ac:dyDescent="0.15">
      <c r="A10" s="250"/>
      <c r="B10" s="246"/>
      <c r="C10" s="246"/>
      <c r="D10" s="246"/>
      <c r="E10" s="246"/>
      <c r="F10" s="246"/>
      <c r="G10" s="1136" t="s">
        <v>475</v>
      </c>
      <c r="H10" s="1137"/>
      <c r="I10" s="1137"/>
      <c r="J10" s="1138"/>
      <c r="K10" s="269">
        <v>162081</v>
      </c>
      <c r="L10" s="270">
        <v>5366</v>
      </c>
      <c r="M10" s="271">
        <v>7348</v>
      </c>
      <c r="N10" s="272">
        <v>-27</v>
      </c>
    </row>
    <row r="11" spans="1:16" ht="13.5" customHeight="1" x14ac:dyDescent="0.15">
      <c r="A11" s="250"/>
      <c r="B11" s="246"/>
      <c r="C11" s="246"/>
      <c r="D11" s="246"/>
      <c r="E11" s="246"/>
      <c r="F11" s="246"/>
      <c r="G11" s="1136" t="s">
        <v>476</v>
      </c>
      <c r="H11" s="1137"/>
      <c r="I11" s="1137"/>
      <c r="J11" s="1138"/>
      <c r="K11" s="269">
        <v>297879</v>
      </c>
      <c r="L11" s="270">
        <v>9862</v>
      </c>
      <c r="M11" s="271">
        <v>9064</v>
      </c>
      <c r="N11" s="272">
        <v>8.8000000000000007</v>
      </c>
    </row>
    <row r="12" spans="1:16" ht="13.5" customHeight="1" x14ac:dyDescent="0.15">
      <c r="A12" s="250"/>
      <c r="B12" s="246"/>
      <c r="C12" s="246"/>
      <c r="D12" s="246"/>
      <c r="E12" s="246"/>
      <c r="F12" s="246"/>
      <c r="G12" s="1136" t="s">
        <v>477</v>
      </c>
      <c r="H12" s="1137"/>
      <c r="I12" s="1137"/>
      <c r="J12" s="1138"/>
      <c r="K12" s="269" t="s">
        <v>478</v>
      </c>
      <c r="L12" s="270" t="s">
        <v>478</v>
      </c>
      <c r="M12" s="271">
        <v>917</v>
      </c>
      <c r="N12" s="272" t="s">
        <v>478</v>
      </c>
    </row>
    <row r="13" spans="1:16" ht="13.5" customHeight="1" x14ac:dyDescent="0.15">
      <c r="A13" s="250"/>
      <c r="B13" s="246"/>
      <c r="C13" s="246"/>
      <c r="D13" s="246"/>
      <c r="E13" s="246"/>
      <c r="F13" s="246"/>
      <c r="G13" s="1136" t="s">
        <v>479</v>
      </c>
      <c r="H13" s="1137"/>
      <c r="I13" s="1137"/>
      <c r="J13" s="1138"/>
      <c r="K13" s="269" t="s">
        <v>478</v>
      </c>
      <c r="L13" s="270" t="s">
        <v>478</v>
      </c>
      <c r="M13" s="271">
        <v>11</v>
      </c>
      <c r="N13" s="272" t="s">
        <v>478</v>
      </c>
    </row>
    <row r="14" spans="1:16" ht="13.5" customHeight="1" x14ac:dyDescent="0.15">
      <c r="A14" s="250"/>
      <c r="B14" s="246"/>
      <c r="C14" s="246"/>
      <c r="D14" s="246"/>
      <c r="E14" s="246"/>
      <c r="F14" s="246"/>
      <c r="G14" s="1136" t="s">
        <v>480</v>
      </c>
      <c r="H14" s="1137"/>
      <c r="I14" s="1137"/>
      <c r="J14" s="1138"/>
      <c r="K14" s="269">
        <v>169797</v>
      </c>
      <c r="L14" s="270">
        <v>5621</v>
      </c>
      <c r="M14" s="271">
        <v>3976</v>
      </c>
      <c r="N14" s="272">
        <v>41.4</v>
      </c>
    </row>
    <row r="15" spans="1:16" ht="13.5" customHeight="1" x14ac:dyDescent="0.15">
      <c r="A15" s="250"/>
      <c r="B15" s="246"/>
      <c r="C15" s="246"/>
      <c r="D15" s="246"/>
      <c r="E15" s="246"/>
      <c r="F15" s="246"/>
      <c r="G15" s="1136" t="s">
        <v>481</v>
      </c>
      <c r="H15" s="1137"/>
      <c r="I15" s="1137"/>
      <c r="J15" s="1138"/>
      <c r="K15" s="269">
        <v>101296</v>
      </c>
      <c r="L15" s="270">
        <v>3354</v>
      </c>
      <c r="M15" s="271">
        <v>2094</v>
      </c>
      <c r="N15" s="272">
        <v>60.2</v>
      </c>
    </row>
    <row r="16" spans="1:16" x14ac:dyDescent="0.15">
      <c r="A16" s="250"/>
      <c r="B16" s="246"/>
      <c r="C16" s="246"/>
      <c r="D16" s="246"/>
      <c r="E16" s="246"/>
      <c r="F16" s="246"/>
      <c r="G16" s="1139" t="s">
        <v>482</v>
      </c>
      <c r="H16" s="1140"/>
      <c r="I16" s="1140"/>
      <c r="J16" s="1141"/>
      <c r="K16" s="270">
        <v>-201244</v>
      </c>
      <c r="L16" s="270">
        <v>-6663</v>
      </c>
      <c r="M16" s="271">
        <v>-9674</v>
      </c>
      <c r="N16" s="272">
        <v>-31.1</v>
      </c>
    </row>
    <row r="17" spans="1:16" x14ac:dyDescent="0.15">
      <c r="A17" s="250"/>
      <c r="B17" s="246"/>
      <c r="C17" s="246"/>
      <c r="D17" s="246"/>
      <c r="E17" s="246"/>
      <c r="F17" s="246"/>
      <c r="G17" s="1139" t="s">
        <v>169</v>
      </c>
      <c r="H17" s="1140"/>
      <c r="I17" s="1140"/>
      <c r="J17" s="1141"/>
      <c r="K17" s="270">
        <v>2548976</v>
      </c>
      <c r="L17" s="270">
        <v>84389</v>
      </c>
      <c r="M17" s="271">
        <v>102550</v>
      </c>
      <c r="N17" s="272">
        <v>-17.7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33" t="s">
        <v>487</v>
      </c>
      <c r="H21" s="1134"/>
      <c r="I21" s="1134"/>
      <c r="J21" s="1135"/>
      <c r="K21" s="282">
        <v>6.65</v>
      </c>
      <c r="L21" s="283">
        <v>9.9600000000000009</v>
      </c>
      <c r="M21" s="284">
        <v>-3.31</v>
      </c>
      <c r="N21" s="251"/>
      <c r="O21" s="285"/>
      <c r="P21" s="281"/>
    </row>
    <row r="22" spans="1:16" s="286" customFormat="1" x14ac:dyDescent="0.15">
      <c r="A22" s="281"/>
      <c r="B22" s="251"/>
      <c r="C22" s="251"/>
      <c r="D22" s="251"/>
      <c r="E22" s="251"/>
      <c r="F22" s="251"/>
      <c r="G22" s="1133" t="s">
        <v>488</v>
      </c>
      <c r="H22" s="1134"/>
      <c r="I22" s="1134"/>
      <c r="J22" s="1135"/>
      <c r="K22" s="287">
        <v>98.2</v>
      </c>
      <c r="L22" s="288">
        <v>97.8</v>
      </c>
      <c r="M22" s="289">
        <v>0.4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2" t="s">
        <v>469</v>
      </c>
      <c r="L30" s="256"/>
      <c r="M30" s="257" t="s">
        <v>470</v>
      </c>
      <c r="N30" s="258"/>
    </row>
    <row r="31" spans="1:16" x14ac:dyDescent="0.15">
      <c r="A31" s="250"/>
      <c r="B31" s="246"/>
      <c r="C31" s="246"/>
      <c r="D31" s="246"/>
      <c r="E31" s="246"/>
      <c r="F31" s="246"/>
      <c r="G31" s="259"/>
      <c r="H31" s="260"/>
      <c r="I31" s="260"/>
      <c r="J31" s="261"/>
      <c r="K31" s="1123"/>
      <c r="L31" s="262" t="s">
        <v>471</v>
      </c>
      <c r="M31" s="263" t="s">
        <v>472</v>
      </c>
      <c r="N31" s="264" t="s">
        <v>473</v>
      </c>
    </row>
    <row r="32" spans="1:16" ht="27" customHeight="1" x14ac:dyDescent="0.15">
      <c r="A32" s="250"/>
      <c r="B32" s="246"/>
      <c r="C32" s="246"/>
      <c r="D32" s="246"/>
      <c r="E32" s="246"/>
      <c r="F32" s="246"/>
      <c r="G32" s="1124" t="s">
        <v>492</v>
      </c>
      <c r="H32" s="1125"/>
      <c r="I32" s="1125"/>
      <c r="J32" s="1126"/>
      <c r="K32" s="296">
        <v>764189</v>
      </c>
      <c r="L32" s="296">
        <v>25300</v>
      </c>
      <c r="M32" s="297">
        <v>68120</v>
      </c>
      <c r="N32" s="298">
        <v>-62.9</v>
      </c>
    </row>
    <row r="33" spans="1:16" ht="13.5" customHeight="1" x14ac:dyDescent="0.15">
      <c r="A33" s="250"/>
      <c r="B33" s="246"/>
      <c r="C33" s="246"/>
      <c r="D33" s="246"/>
      <c r="E33" s="246"/>
      <c r="F33" s="246"/>
      <c r="G33" s="1124" t="s">
        <v>493</v>
      </c>
      <c r="H33" s="1125"/>
      <c r="I33" s="1125"/>
      <c r="J33" s="1126"/>
      <c r="K33" s="296" t="s">
        <v>478</v>
      </c>
      <c r="L33" s="296" t="s">
        <v>478</v>
      </c>
      <c r="M33" s="297" t="s">
        <v>478</v>
      </c>
      <c r="N33" s="298" t="s">
        <v>478</v>
      </c>
    </row>
    <row r="34" spans="1:16" ht="27" customHeight="1" x14ac:dyDescent="0.15">
      <c r="A34" s="250"/>
      <c r="B34" s="246"/>
      <c r="C34" s="246"/>
      <c r="D34" s="246"/>
      <c r="E34" s="246"/>
      <c r="F34" s="246"/>
      <c r="G34" s="1124" t="s">
        <v>494</v>
      </c>
      <c r="H34" s="1125"/>
      <c r="I34" s="1125"/>
      <c r="J34" s="1126"/>
      <c r="K34" s="296" t="s">
        <v>478</v>
      </c>
      <c r="L34" s="296" t="s">
        <v>478</v>
      </c>
      <c r="M34" s="297">
        <v>13</v>
      </c>
      <c r="N34" s="298" t="s">
        <v>478</v>
      </c>
    </row>
    <row r="35" spans="1:16" ht="27" customHeight="1" x14ac:dyDescent="0.15">
      <c r="A35" s="250"/>
      <c r="B35" s="246"/>
      <c r="C35" s="246"/>
      <c r="D35" s="246"/>
      <c r="E35" s="246"/>
      <c r="F35" s="246"/>
      <c r="G35" s="1124" t="s">
        <v>495</v>
      </c>
      <c r="H35" s="1125"/>
      <c r="I35" s="1125"/>
      <c r="J35" s="1126"/>
      <c r="K35" s="296">
        <v>518837</v>
      </c>
      <c r="L35" s="296">
        <v>17177</v>
      </c>
      <c r="M35" s="297">
        <v>17609</v>
      </c>
      <c r="N35" s="298">
        <v>-2.5</v>
      </c>
    </row>
    <row r="36" spans="1:16" ht="27" customHeight="1" x14ac:dyDescent="0.15">
      <c r="A36" s="250"/>
      <c r="B36" s="246"/>
      <c r="C36" s="246"/>
      <c r="D36" s="246"/>
      <c r="E36" s="246"/>
      <c r="F36" s="246"/>
      <c r="G36" s="1124" t="s">
        <v>496</v>
      </c>
      <c r="H36" s="1125"/>
      <c r="I36" s="1125"/>
      <c r="J36" s="1126"/>
      <c r="K36" s="296">
        <v>29900</v>
      </c>
      <c r="L36" s="296">
        <v>990</v>
      </c>
      <c r="M36" s="297">
        <v>2944</v>
      </c>
      <c r="N36" s="298">
        <v>-66.400000000000006</v>
      </c>
    </row>
    <row r="37" spans="1:16" ht="13.5" customHeight="1" x14ac:dyDescent="0.15">
      <c r="A37" s="250"/>
      <c r="B37" s="246"/>
      <c r="C37" s="246"/>
      <c r="D37" s="246"/>
      <c r="E37" s="246"/>
      <c r="F37" s="246"/>
      <c r="G37" s="1124" t="s">
        <v>497</v>
      </c>
      <c r="H37" s="1125"/>
      <c r="I37" s="1125"/>
      <c r="J37" s="1126"/>
      <c r="K37" s="296">
        <v>450</v>
      </c>
      <c r="L37" s="296">
        <v>15</v>
      </c>
      <c r="M37" s="297">
        <v>1200</v>
      </c>
      <c r="N37" s="298">
        <v>-98.8</v>
      </c>
    </row>
    <row r="38" spans="1:16" ht="27" customHeight="1" x14ac:dyDescent="0.15">
      <c r="A38" s="250"/>
      <c r="B38" s="246"/>
      <c r="C38" s="246"/>
      <c r="D38" s="246"/>
      <c r="E38" s="246"/>
      <c r="F38" s="246"/>
      <c r="G38" s="1127" t="s">
        <v>498</v>
      </c>
      <c r="H38" s="1128"/>
      <c r="I38" s="1128"/>
      <c r="J38" s="1129"/>
      <c r="K38" s="299" t="s">
        <v>478</v>
      </c>
      <c r="L38" s="299" t="s">
        <v>478</v>
      </c>
      <c r="M38" s="300">
        <v>5</v>
      </c>
      <c r="N38" s="301" t="s">
        <v>478</v>
      </c>
      <c r="O38" s="295"/>
    </row>
    <row r="39" spans="1:16" x14ac:dyDescent="0.15">
      <c r="A39" s="250"/>
      <c r="B39" s="246"/>
      <c r="C39" s="246"/>
      <c r="D39" s="246"/>
      <c r="E39" s="246"/>
      <c r="F39" s="246"/>
      <c r="G39" s="1127" t="s">
        <v>499</v>
      </c>
      <c r="H39" s="1128"/>
      <c r="I39" s="1128"/>
      <c r="J39" s="1129"/>
      <c r="K39" s="302">
        <v>-1765</v>
      </c>
      <c r="L39" s="302">
        <v>-58</v>
      </c>
      <c r="M39" s="303">
        <v>-3946</v>
      </c>
      <c r="N39" s="304">
        <v>-98.5</v>
      </c>
      <c r="O39" s="295"/>
    </row>
    <row r="40" spans="1:16" ht="27" customHeight="1" x14ac:dyDescent="0.15">
      <c r="A40" s="250"/>
      <c r="B40" s="246"/>
      <c r="C40" s="246"/>
      <c r="D40" s="246"/>
      <c r="E40" s="246"/>
      <c r="F40" s="246"/>
      <c r="G40" s="1124" t="s">
        <v>500</v>
      </c>
      <c r="H40" s="1125"/>
      <c r="I40" s="1125"/>
      <c r="J40" s="1126"/>
      <c r="K40" s="302">
        <v>-907133</v>
      </c>
      <c r="L40" s="302">
        <v>-30033</v>
      </c>
      <c r="M40" s="303">
        <v>-59158</v>
      </c>
      <c r="N40" s="304">
        <v>-49.2</v>
      </c>
      <c r="O40" s="295"/>
    </row>
    <row r="41" spans="1:16" x14ac:dyDescent="0.15">
      <c r="A41" s="250"/>
      <c r="B41" s="246"/>
      <c r="C41" s="246"/>
      <c r="D41" s="246"/>
      <c r="E41" s="246"/>
      <c r="F41" s="246"/>
      <c r="G41" s="1130" t="s">
        <v>280</v>
      </c>
      <c r="H41" s="1131"/>
      <c r="I41" s="1131"/>
      <c r="J41" s="1132"/>
      <c r="K41" s="296">
        <v>404478</v>
      </c>
      <c r="L41" s="302">
        <v>13391</v>
      </c>
      <c r="M41" s="303">
        <v>26787</v>
      </c>
      <c r="N41" s="304">
        <v>-50</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17" t="s">
        <v>469</v>
      </c>
      <c r="J49" s="1119" t="s">
        <v>504</v>
      </c>
      <c r="K49" s="1120"/>
      <c r="L49" s="1120"/>
      <c r="M49" s="1120"/>
      <c r="N49" s="1121"/>
    </row>
    <row r="50" spans="1:14" x14ac:dyDescent="0.15">
      <c r="A50" s="250"/>
      <c r="B50" s="246"/>
      <c r="C50" s="246"/>
      <c r="D50" s="246"/>
      <c r="E50" s="246"/>
      <c r="F50" s="246"/>
      <c r="G50" s="314"/>
      <c r="H50" s="315"/>
      <c r="I50" s="1118"/>
      <c r="J50" s="316" t="s">
        <v>505</v>
      </c>
      <c r="K50" s="317" t="s">
        <v>506</v>
      </c>
      <c r="L50" s="318" t="s">
        <v>507</v>
      </c>
      <c r="M50" s="319" t="s">
        <v>508</v>
      </c>
      <c r="N50" s="320" t="s">
        <v>509</v>
      </c>
    </row>
    <row r="51" spans="1:14" x14ac:dyDescent="0.15">
      <c r="A51" s="250"/>
      <c r="B51" s="246"/>
      <c r="C51" s="246"/>
      <c r="D51" s="246"/>
      <c r="E51" s="246"/>
      <c r="F51" s="246"/>
      <c r="G51" s="312" t="s">
        <v>510</v>
      </c>
      <c r="H51" s="313"/>
      <c r="I51" s="321">
        <v>1768322</v>
      </c>
      <c r="J51" s="322">
        <v>56498</v>
      </c>
      <c r="K51" s="323">
        <v>61.6</v>
      </c>
      <c r="L51" s="324">
        <v>75709</v>
      </c>
      <c r="M51" s="325">
        <v>12.7</v>
      </c>
      <c r="N51" s="326">
        <v>48.9</v>
      </c>
    </row>
    <row r="52" spans="1:14" x14ac:dyDescent="0.15">
      <c r="A52" s="250"/>
      <c r="B52" s="246"/>
      <c r="C52" s="246"/>
      <c r="D52" s="246"/>
      <c r="E52" s="246"/>
      <c r="F52" s="246"/>
      <c r="G52" s="327"/>
      <c r="H52" s="328" t="s">
        <v>511</v>
      </c>
      <c r="I52" s="329">
        <v>870963</v>
      </c>
      <c r="J52" s="330">
        <v>27827</v>
      </c>
      <c r="K52" s="331">
        <v>24.9</v>
      </c>
      <c r="L52" s="332">
        <v>35212</v>
      </c>
      <c r="M52" s="333">
        <v>0</v>
      </c>
      <c r="N52" s="334">
        <v>24.9</v>
      </c>
    </row>
    <row r="53" spans="1:14" x14ac:dyDescent="0.15">
      <c r="A53" s="250"/>
      <c r="B53" s="246"/>
      <c r="C53" s="246"/>
      <c r="D53" s="246"/>
      <c r="E53" s="246"/>
      <c r="F53" s="246"/>
      <c r="G53" s="312" t="s">
        <v>512</v>
      </c>
      <c r="H53" s="313"/>
      <c r="I53" s="321">
        <v>1751662</v>
      </c>
      <c r="J53" s="322">
        <v>56226</v>
      </c>
      <c r="K53" s="323">
        <v>-0.5</v>
      </c>
      <c r="L53" s="324">
        <v>90961</v>
      </c>
      <c r="M53" s="325">
        <v>20.100000000000001</v>
      </c>
      <c r="N53" s="326">
        <v>-20.6</v>
      </c>
    </row>
    <row r="54" spans="1:14" x14ac:dyDescent="0.15">
      <c r="A54" s="250"/>
      <c r="B54" s="246"/>
      <c r="C54" s="246"/>
      <c r="D54" s="246"/>
      <c r="E54" s="246"/>
      <c r="F54" s="246"/>
      <c r="G54" s="327"/>
      <c r="H54" s="328" t="s">
        <v>511</v>
      </c>
      <c r="I54" s="329">
        <v>598538</v>
      </c>
      <c r="J54" s="330">
        <v>19212</v>
      </c>
      <c r="K54" s="331">
        <v>-31</v>
      </c>
      <c r="L54" s="332">
        <v>37720</v>
      </c>
      <c r="M54" s="333">
        <v>7.1</v>
      </c>
      <c r="N54" s="334">
        <v>-38.1</v>
      </c>
    </row>
    <row r="55" spans="1:14" x14ac:dyDescent="0.15">
      <c r="A55" s="250"/>
      <c r="B55" s="246"/>
      <c r="C55" s="246"/>
      <c r="D55" s="246"/>
      <c r="E55" s="246"/>
      <c r="F55" s="246"/>
      <c r="G55" s="312" t="s">
        <v>513</v>
      </c>
      <c r="H55" s="313"/>
      <c r="I55" s="321">
        <v>3148874</v>
      </c>
      <c r="J55" s="322">
        <v>102140</v>
      </c>
      <c r="K55" s="323">
        <v>81.7</v>
      </c>
      <c r="L55" s="324">
        <v>106614</v>
      </c>
      <c r="M55" s="325">
        <v>17.2</v>
      </c>
      <c r="N55" s="326">
        <v>64.5</v>
      </c>
    </row>
    <row r="56" spans="1:14" x14ac:dyDescent="0.15">
      <c r="A56" s="250"/>
      <c r="B56" s="246"/>
      <c r="C56" s="246"/>
      <c r="D56" s="246"/>
      <c r="E56" s="246"/>
      <c r="F56" s="246"/>
      <c r="G56" s="327"/>
      <c r="H56" s="328" t="s">
        <v>511</v>
      </c>
      <c r="I56" s="329">
        <v>1525635</v>
      </c>
      <c r="J56" s="330">
        <v>49487</v>
      </c>
      <c r="K56" s="331">
        <v>157.6</v>
      </c>
      <c r="L56" s="332">
        <v>45545</v>
      </c>
      <c r="M56" s="333">
        <v>20.7</v>
      </c>
      <c r="N56" s="334">
        <v>136.9</v>
      </c>
    </row>
    <row r="57" spans="1:14" x14ac:dyDescent="0.15">
      <c r="A57" s="250"/>
      <c r="B57" s="246"/>
      <c r="C57" s="246"/>
      <c r="D57" s="246"/>
      <c r="E57" s="246"/>
      <c r="F57" s="246"/>
      <c r="G57" s="312" t="s">
        <v>514</v>
      </c>
      <c r="H57" s="313"/>
      <c r="I57" s="321">
        <v>2056162</v>
      </c>
      <c r="J57" s="322">
        <v>67364</v>
      </c>
      <c r="K57" s="323">
        <v>-34</v>
      </c>
      <c r="L57" s="324">
        <v>85459</v>
      </c>
      <c r="M57" s="325">
        <v>-19.8</v>
      </c>
      <c r="N57" s="326">
        <v>-14.2</v>
      </c>
    </row>
    <row r="58" spans="1:14" x14ac:dyDescent="0.15">
      <c r="A58" s="250"/>
      <c r="B58" s="246"/>
      <c r="C58" s="246"/>
      <c r="D58" s="246"/>
      <c r="E58" s="246"/>
      <c r="F58" s="246"/>
      <c r="G58" s="327"/>
      <c r="H58" s="328" t="s">
        <v>511</v>
      </c>
      <c r="I58" s="329">
        <v>1419702</v>
      </c>
      <c r="J58" s="330">
        <v>46513</v>
      </c>
      <c r="K58" s="331">
        <v>-6</v>
      </c>
      <c r="L58" s="332">
        <v>44378</v>
      </c>
      <c r="M58" s="333">
        <v>-2.6</v>
      </c>
      <c r="N58" s="334">
        <v>-3.4</v>
      </c>
    </row>
    <row r="59" spans="1:14" x14ac:dyDescent="0.15">
      <c r="A59" s="250"/>
      <c r="B59" s="246"/>
      <c r="C59" s="246"/>
      <c r="D59" s="246"/>
      <c r="E59" s="246"/>
      <c r="F59" s="246"/>
      <c r="G59" s="312" t="s">
        <v>515</v>
      </c>
      <c r="H59" s="313"/>
      <c r="I59" s="321">
        <v>3401336</v>
      </c>
      <c r="J59" s="322">
        <v>112608</v>
      </c>
      <c r="K59" s="323">
        <v>67.2</v>
      </c>
      <c r="L59" s="324">
        <v>83280</v>
      </c>
      <c r="M59" s="325">
        <v>-2.5</v>
      </c>
      <c r="N59" s="326">
        <v>69.7</v>
      </c>
    </row>
    <row r="60" spans="1:14" x14ac:dyDescent="0.15">
      <c r="A60" s="250"/>
      <c r="B60" s="246"/>
      <c r="C60" s="246"/>
      <c r="D60" s="246"/>
      <c r="E60" s="246"/>
      <c r="F60" s="246"/>
      <c r="G60" s="327"/>
      <c r="H60" s="328" t="s">
        <v>511</v>
      </c>
      <c r="I60" s="335">
        <v>2192970</v>
      </c>
      <c r="J60" s="330">
        <v>72603</v>
      </c>
      <c r="K60" s="331">
        <v>56.1</v>
      </c>
      <c r="L60" s="332">
        <v>43123</v>
      </c>
      <c r="M60" s="333">
        <v>-2.8</v>
      </c>
      <c r="N60" s="334">
        <v>58.9</v>
      </c>
    </row>
    <row r="61" spans="1:14" x14ac:dyDescent="0.15">
      <c r="A61" s="250"/>
      <c r="B61" s="246"/>
      <c r="C61" s="246"/>
      <c r="D61" s="246"/>
      <c r="E61" s="246"/>
      <c r="F61" s="246"/>
      <c r="G61" s="312" t="s">
        <v>516</v>
      </c>
      <c r="H61" s="336"/>
      <c r="I61" s="337">
        <v>2425271</v>
      </c>
      <c r="J61" s="338">
        <v>78967</v>
      </c>
      <c r="K61" s="339">
        <v>35.200000000000003</v>
      </c>
      <c r="L61" s="340">
        <v>88405</v>
      </c>
      <c r="M61" s="341">
        <v>5.5</v>
      </c>
      <c r="N61" s="326">
        <v>29.7</v>
      </c>
    </row>
    <row r="62" spans="1:14" x14ac:dyDescent="0.15">
      <c r="A62" s="250"/>
      <c r="B62" s="246"/>
      <c r="C62" s="246"/>
      <c r="D62" s="246"/>
      <c r="E62" s="246"/>
      <c r="F62" s="246"/>
      <c r="G62" s="327"/>
      <c r="H62" s="328" t="s">
        <v>511</v>
      </c>
      <c r="I62" s="329">
        <v>1321562</v>
      </c>
      <c r="J62" s="330">
        <v>43128</v>
      </c>
      <c r="K62" s="331">
        <v>40.299999999999997</v>
      </c>
      <c r="L62" s="332">
        <v>41196</v>
      </c>
      <c r="M62" s="333">
        <v>4.5</v>
      </c>
      <c r="N62" s="334">
        <v>35.799999999999997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91" zoomScaleNormal="100" zoomScaleSheetLayoutView="55" workbookViewId="0">
      <selection activeCell="A2" sqref="A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A4" zoomScaleNormal="100" zoomScaleSheetLayoutView="55" workbookViewId="0">
      <selection activeCell="A2" sqref="A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43" zoomScaleSheetLayoutView="100" workbookViewId="0">
      <selection activeCell="A2" sqref="A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2" t="s">
        <v>3</v>
      </c>
      <c r="D47" s="1142"/>
      <c r="E47" s="1143"/>
      <c r="F47" s="11">
        <v>22.77</v>
      </c>
      <c r="G47" s="12">
        <v>22.69</v>
      </c>
      <c r="H47" s="12">
        <v>20.95</v>
      </c>
      <c r="I47" s="12">
        <v>20.63</v>
      </c>
      <c r="J47" s="13">
        <v>20.91</v>
      </c>
    </row>
    <row r="48" spans="2:10" ht="57.75" customHeight="1" x14ac:dyDescent="0.15">
      <c r="B48" s="14"/>
      <c r="C48" s="1144" t="s">
        <v>4</v>
      </c>
      <c r="D48" s="1144"/>
      <c r="E48" s="1145"/>
      <c r="F48" s="15">
        <v>4.3600000000000003</v>
      </c>
      <c r="G48" s="16">
        <v>4.07</v>
      </c>
      <c r="H48" s="16">
        <v>4.25</v>
      </c>
      <c r="I48" s="16">
        <v>3.91</v>
      </c>
      <c r="J48" s="17">
        <v>4.28</v>
      </c>
    </row>
    <row r="49" spans="2:10" ht="57.75" customHeight="1" thickBot="1" x14ac:dyDescent="0.2">
      <c r="B49" s="18"/>
      <c r="C49" s="1146" t="s">
        <v>5</v>
      </c>
      <c r="D49" s="1146"/>
      <c r="E49" s="1147"/>
      <c r="F49" s="19">
        <v>0.7</v>
      </c>
      <c r="G49" s="20" t="s">
        <v>523</v>
      </c>
      <c r="H49" s="20" t="s">
        <v>524</v>
      </c>
      <c r="I49" s="20" t="s">
        <v>525</v>
      </c>
      <c r="J49" s="21">
        <v>0.26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SheetLayoutView="100" workbookViewId="0">
      <selection activeCell="A2" sqref="A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4" t="s">
        <v>526</v>
      </c>
      <c r="D34" s="1154"/>
      <c r="E34" s="1155"/>
      <c r="F34" s="32">
        <v>0.65</v>
      </c>
      <c r="G34" s="33" t="s">
        <v>527</v>
      </c>
      <c r="H34" s="33" t="s">
        <v>528</v>
      </c>
      <c r="I34" s="33" t="s">
        <v>529</v>
      </c>
      <c r="J34" s="34" t="s">
        <v>530</v>
      </c>
      <c r="K34" s="22"/>
      <c r="L34" s="22"/>
      <c r="M34" s="22"/>
      <c r="N34" s="22"/>
      <c r="O34" s="22"/>
      <c r="P34" s="22"/>
    </row>
    <row r="35" spans="1:16" ht="39" customHeight="1" x14ac:dyDescent="0.15">
      <c r="A35" s="22"/>
      <c r="B35" s="35"/>
      <c r="C35" s="1148" t="s">
        <v>531</v>
      </c>
      <c r="D35" s="1149"/>
      <c r="E35" s="1150"/>
      <c r="F35" s="36">
        <v>8.85</v>
      </c>
      <c r="G35" s="37">
        <v>8.94</v>
      </c>
      <c r="H35" s="37">
        <v>9.0299999999999994</v>
      </c>
      <c r="I35" s="37">
        <v>8.82</v>
      </c>
      <c r="J35" s="38">
        <v>8.7799999999999994</v>
      </c>
      <c r="K35" s="22"/>
      <c r="L35" s="22"/>
      <c r="M35" s="22"/>
      <c r="N35" s="22"/>
      <c r="O35" s="22"/>
      <c r="P35" s="22"/>
    </row>
    <row r="36" spans="1:16" ht="39" customHeight="1" x14ac:dyDescent="0.15">
      <c r="A36" s="22"/>
      <c r="B36" s="35"/>
      <c r="C36" s="1148" t="s">
        <v>532</v>
      </c>
      <c r="D36" s="1149"/>
      <c r="E36" s="1150"/>
      <c r="F36" s="36">
        <v>4.3600000000000003</v>
      </c>
      <c r="G36" s="37">
        <v>4.0599999999999996</v>
      </c>
      <c r="H36" s="37">
        <v>4.24</v>
      </c>
      <c r="I36" s="37">
        <v>3.9</v>
      </c>
      <c r="J36" s="38">
        <v>4.2699999999999996</v>
      </c>
      <c r="K36" s="22"/>
      <c r="L36" s="22"/>
      <c r="M36" s="22"/>
      <c r="N36" s="22"/>
      <c r="O36" s="22"/>
      <c r="P36" s="22"/>
    </row>
    <row r="37" spans="1:16" ht="39" customHeight="1" x14ac:dyDescent="0.15">
      <c r="A37" s="22"/>
      <c r="B37" s="35"/>
      <c r="C37" s="1148" t="s">
        <v>533</v>
      </c>
      <c r="D37" s="1149"/>
      <c r="E37" s="1150"/>
      <c r="F37" s="36">
        <v>1.27</v>
      </c>
      <c r="G37" s="37">
        <v>1.27</v>
      </c>
      <c r="H37" s="37">
        <v>1.3</v>
      </c>
      <c r="I37" s="37">
        <v>1.28</v>
      </c>
      <c r="J37" s="38">
        <v>1.32</v>
      </c>
      <c r="K37" s="22"/>
      <c r="L37" s="22"/>
      <c r="M37" s="22"/>
      <c r="N37" s="22"/>
      <c r="O37" s="22"/>
      <c r="P37" s="22"/>
    </row>
    <row r="38" spans="1:16" ht="39" customHeight="1" x14ac:dyDescent="0.15">
      <c r="A38" s="22"/>
      <c r="B38" s="35"/>
      <c r="C38" s="1148" t="s">
        <v>534</v>
      </c>
      <c r="D38" s="1149"/>
      <c r="E38" s="1150"/>
      <c r="F38" s="36">
        <v>0.01</v>
      </c>
      <c r="G38" s="37">
        <v>0.01</v>
      </c>
      <c r="H38" s="37">
        <v>0.01</v>
      </c>
      <c r="I38" s="37">
        <v>0.01</v>
      </c>
      <c r="J38" s="38">
        <v>0.01</v>
      </c>
      <c r="K38" s="22"/>
      <c r="L38" s="22"/>
      <c r="M38" s="22"/>
      <c r="N38" s="22"/>
      <c r="O38" s="22"/>
      <c r="P38" s="22"/>
    </row>
    <row r="39" spans="1:16" ht="39" customHeight="1" x14ac:dyDescent="0.15">
      <c r="A39" s="22"/>
      <c r="B39" s="35"/>
      <c r="C39" s="1148" t="s">
        <v>535</v>
      </c>
      <c r="D39" s="1149"/>
      <c r="E39" s="1150"/>
      <c r="F39" s="36">
        <v>0</v>
      </c>
      <c r="G39" s="37">
        <v>0.17</v>
      </c>
      <c r="H39" s="37">
        <v>0</v>
      </c>
      <c r="I39" s="37">
        <v>0</v>
      </c>
      <c r="J39" s="38">
        <v>0</v>
      </c>
      <c r="K39" s="22"/>
      <c r="L39" s="22"/>
      <c r="M39" s="22"/>
      <c r="N39" s="22"/>
      <c r="O39" s="22"/>
      <c r="P39" s="22"/>
    </row>
    <row r="40" spans="1:16" ht="39" customHeight="1" x14ac:dyDescent="0.15">
      <c r="A40" s="22"/>
      <c r="B40" s="35"/>
      <c r="C40" s="1148"/>
      <c r="D40" s="1149"/>
      <c r="E40" s="1150"/>
      <c r="F40" s="36"/>
      <c r="G40" s="37"/>
      <c r="H40" s="37"/>
      <c r="I40" s="37"/>
      <c r="J40" s="38"/>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536</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537</v>
      </c>
      <c r="D43" s="1152"/>
      <c r="E43" s="115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topLeftCell="I43" zoomScaleSheetLayoutView="55" workbookViewId="0">
      <selection activeCell="A2" sqref="A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1204</v>
      </c>
      <c r="L45" s="60">
        <v>1173</v>
      </c>
      <c r="M45" s="60">
        <v>1050</v>
      </c>
      <c r="N45" s="60">
        <v>929</v>
      </c>
      <c r="O45" s="61">
        <v>764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447</v>
      </c>
      <c r="L48" s="64">
        <v>459</v>
      </c>
      <c r="M48" s="64">
        <v>465</v>
      </c>
      <c r="N48" s="64">
        <v>484</v>
      </c>
      <c r="O48" s="65">
        <v>519</v>
      </c>
      <c r="P48" s="48"/>
      <c r="Q48" s="48"/>
      <c r="R48" s="48"/>
      <c r="S48" s="48"/>
      <c r="T48" s="48"/>
      <c r="U48" s="48"/>
    </row>
    <row r="49" spans="1:21" ht="30.75" customHeight="1" x14ac:dyDescent="0.15">
      <c r="A49" s="48"/>
      <c r="B49" s="1166"/>
      <c r="C49" s="1167"/>
      <c r="D49" s="62"/>
      <c r="E49" s="1158" t="s">
        <v>16</v>
      </c>
      <c r="F49" s="1158"/>
      <c r="G49" s="1158"/>
      <c r="H49" s="1158"/>
      <c r="I49" s="1158"/>
      <c r="J49" s="1159"/>
      <c r="K49" s="63">
        <v>76</v>
      </c>
      <c r="L49" s="64">
        <v>38</v>
      </c>
      <c r="M49" s="64">
        <v>9</v>
      </c>
      <c r="N49" s="64">
        <v>9</v>
      </c>
      <c r="O49" s="65">
        <v>30</v>
      </c>
      <c r="P49" s="48"/>
      <c r="Q49" s="48"/>
      <c r="R49" s="48"/>
      <c r="S49" s="48"/>
      <c r="T49" s="48"/>
      <c r="U49" s="48"/>
    </row>
    <row r="50" spans="1:21" ht="30.75" customHeight="1" x14ac:dyDescent="0.15">
      <c r="A50" s="48"/>
      <c r="B50" s="1166"/>
      <c r="C50" s="1167"/>
      <c r="D50" s="62"/>
      <c r="E50" s="1158" t="s">
        <v>17</v>
      </c>
      <c r="F50" s="1158"/>
      <c r="G50" s="1158"/>
      <c r="H50" s="1158"/>
      <c r="I50" s="1158"/>
      <c r="J50" s="1159"/>
      <c r="K50" s="63">
        <v>4</v>
      </c>
      <c r="L50" s="64">
        <v>3</v>
      </c>
      <c r="M50" s="64">
        <v>2</v>
      </c>
      <c r="N50" s="64">
        <v>1</v>
      </c>
      <c r="O50" s="65">
        <v>0</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t="s">
        <v>478</v>
      </c>
      <c r="N51" s="64" t="s">
        <v>478</v>
      </c>
      <c r="O51" s="65" t="s">
        <v>478</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1114</v>
      </c>
      <c r="L52" s="64">
        <v>1085</v>
      </c>
      <c r="M52" s="64">
        <v>1058</v>
      </c>
      <c r="N52" s="64">
        <v>996</v>
      </c>
      <c r="O52" s="65">
        <v>909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617</v>
      </c>
      <c r="L53" s="69">
        <v>588</v>
      </c>
      <c r="M53" s="69">
        <v>468</v>
      </c>
      <c r="N53" s="69">
        <v>427</v>
      </c>
      <c r="O53" s="70">
        <v>404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abSelected="1" topLeftCell="I1" zoomScaleSheetLayoutView="100" workbookViewId="0">
      <selection activeCell="A2" sqref="A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4" t="s">
        <v>24</v>
      </c>
      <c r="C41" s="1185"/>
      <c r="D41" s="81"/>
      <c r="E41" s="1186" t="s">
        <v>25</v>
      </c>
      <c r="F41" s="1186"/>
      <c r="G41" s="1186"/>
      <c r="H41" s="1187"/>
      <c r="I41" s="82">
        <v>8513</v>
      </c>
      <c r="J41" s="83">
        <v>8259</v>
      </c>
      <c r="K41" s="83">
        <v>8829</v>
      </c>
      <c r="L41" s="83">
        <v>9363</v>
      </c>
      <c r="M41" s="84">
        <v>10487</v>
      </c>
    </row>
    <row r="42" spans="2:13" ht="27.75" customHeight="1" x14ac:dyDescent="0.15">
      <c r="B42" s="1174"/>
      <c r="C42" s="1175"/>
      <c r="D42" s="85"/>
      <c r="E42" s="1178" t="s">
        <v>26</v>
      </c>
      <c r="F42" s="1178"/>
      <c r="G42" s="1178"/>
      <c r="H42" s="1179"/>
      <c r="I42" s="86" t="s">
        <v>478</v>
      </c>
      <c r="J42" s="87" t="s">
        <v>478</v>
      </c>
      <c r="K42" s="87" t="s">
        <v>478</v>
      </c>
      <c r="L42" s="87" t="s">
        <v>478</v>
      </c>
      <c r="M42" s="88" t="s">
        <v>478</v>
      </c>
    </row>
    <row r="43" spans="2:13" ht="27.75" customHeight="1" x14ac:dyDescent="0.15">
      <c r="B43" s="1174"/>
      <c r="C43" s="1175"/>
      <c r="D43" s="85"/>
      <c r="E43" s="1178" t="s">
        <v>27</v>
      </c>
      <c r="F43" s="1178"/>
      <c r="G43" s="1178"/>
      <c r="H43" s="1179"/>
      <c r="I43" s="86">
        <v>5682</v>
      </c>
      <c r="J43" s="87">
        <v>5566</v>
      </c>
      <c r="K43" s="87">
        <v>5379</v>
      </c>
      <c r="L43" s="87">
        <v>5257</v>
      </c>
      <c r="M43" s="88">
        <v>5450</v>
      </c>
    </row>
    <row r="44" spans="2:13" ht="27.75" customHeight="1" x14ac:dyDescent="0.15">
      <c r="B44" s="1174"/>
      <c r="C44" s="1175"/>
      <c r="D44" s="85"/>
      <c r="E44" s="1178" t="s">
        <v>28</v>
      </c>
      <c r="F44" s="1178"/>
      <c r="G44" s="1178"/>
      <c r="H44" s="1179"/>
      <c r="I44" s="86">
        <v>141</v>
      </c>
      <c r="J44" s="87">
        <v>287</v>
      </c>
      <c r="K44" s="87">
        <v>1072</v>
      </c>
      <c r="L44" s="87">
        <v>1704</v>
      </c>
      <c r="M44" s="88">
        <v>1693</v>
      </c>
    </row>
    <row r="45" spans="2:13" ht="27.75" customHeight="1" x14ac:dyDescent="0.15">
      <c r="B45" s="1174"/>
      <c r="C45" s="1175"/>
      <c r="D45" s="85"/>
      <c r="E45" s="1178" t="s">
        <v>29</v>
      </c>
      <c r="F45" s="1178"/>
      <c r="G45" s="1178"/>
      <c r="H45" s="1179"/>
      <c r="I45" s="86">
        <v>2275</v>
      </c>
      <c r="J45" s="87">
        <v>2005</v>
      </c>
      <c r="K45" s="87">
        <v>1959</v>
      </c>
      <c r="L45" s="87">
        <v>1933</v>
      </c>
      <c r="M45" s="88">
        <v>1926</v>
      </c>
    </row>
    <row r="46" spans="2:13" ht="27.75" customHeight="1" x14ac:dyDescent="0.15">
      <c r="B46" s="1174"/>
      <c r="C46" s="1175"/>
      <c r="D46" s="89"/>
      <c r="E46" s="1178" t="s">
        <v>30</v>
      </c>
      <c r="F46" s="1178"/>
      <c r="G46" s="1178"/>
      <c r="H46" s="1179"/>
      <c r="I46" s="86" t="s">
        <v>478</v>
      </c>
      <c r="J46" s="87" t="s">
        <v>478</v>
      </c>
      <c r="K46" s="87" t="s">
        <v>478</v>
      </c>
      <c r="L46" s="87" t="s">
        <v>478</v>
      </c>
      <c r="M46" s="88" t="s">
        <v>478</v>
      </c>
    </row>
    <row r="47" spans="2:13" ht="27.75" customHeight="1" x14ac:dyDescent="0.15">
      <c r="B47" s="1174"/>
      <c r="C47" s="1175"/>
      <c r="D47" s="90"/>
      <c r="E47" s="1188" t="s">
        <v>31</v>
      </c>
      <c r="F47" s="1189"/>
      <c r="G47" s="1189"/>
      <c r="H47" s="1190"/>
      <c r="I47" s="86" t="s">
        <v>478</v>
      </c>
      <c r="J47" s="87" t="s">
        <v>478</v>
      </c>
      <c r="K47" s="87" t="s">
        <v>478</v>
      </c>
      <c r="L47" s="87" t="s">
        <v>478</v>
      </c>
      <c r="M47" s="88" t="s">
        <v>478</v>
      </c>
    </row>
    <row r="48" spans="2:13" ht="27.75" customHeight="1" x14ac:dyDescent="0.15">
      <c r="B48" s="1174"/>
      <c r="C48" s="1175"/>
      <c r="D48" s="85"/>
      <c r="E48" s="1178" t="s">
        <v>32</v>
      </c>
      <c r="F48" s="1178"/>
      <c r="G48" s="1178"/>
      <c r="H48" s="1179"/>
      <c r="I48" s="86" t="s">
        <v>478</v>
      </c>
      <c r="J48" s="87" t="s">
        <v>478</v>
      </c>
      <c r="K48" s="87" t="s">
        <v>478</v>
      </c>
      <c r="L48" s="87" t="s">
        <v>478</v>
      </c>
      <c r="M48" s="88" t="s">
        <v>478</v>
      </c>
    </row>
    <row r="49" spans="2:13" ht="27.75" customHeight="1" x14ac:dyDescent="0.15">
      <c r="B49" s="1176"/>
      <c r="C49" s="1177"/>
      <c r="D49" s="85"/>
      <c r="E49" s="1178" t="s">
        <v>33</v>
      </c>
      <c r="F49" s="1178"/>
      <c r="G49" s="1178"/>
      <c r="H49" s="1179"/>
      <c r="I49" s="86" t="s">
        <v>478</v>
      </c>
      <c r="J49" s="87" t="s">
        <v>478</v>
      </c>
      <c r="K49" s="87" t="s">
        <v>478</v>
      </c>
      <c r="L49" s="87" t="s">
        <v>478</v>
      </c>
      <c r="M49" s="88" t="s">
        <v>478</v>
      </c>
    </row>
    <row r="50" spans="2:13" ht="27.75" customHeight="1" x14ac:dyDescent="0.15">
      <c r="B50" s="1172" t="s">
        <v>34</v>
      </c>
      <c r="C50" s="1173"/>
      <c r="D50" s="91"/>
      <c r="E50" s="1178" t="s">
        <v>35</v>
      </c>
      <c r="F50" s="1178"/>
      <c r="G50" s="1178"/>
      <c r="H50" s="1179"/>
      <c r="I50" s="86">
        <v>4091</v>
      </c>
      <c r="J50" s="87">
        <v>4098</v>
      </c>
      <c r="K50" s="87">
        <v>3492</v>
      </c>
      <c r="L50" s="87">
        <v>3230</v>
      </c>
      <c r="M50" s="88">
        <v>3252</v>
      </c>
    </row>
    <row r="51" spans="2:13" ht="27.75" customHeight="1" x14ac:dyDescent="0.15">
      <c r="B51" s="1174"/>
      <c r="C51" s="1175"/>
      <c r="D51" s="85"/>
      <c r="E51" s="1178" t="s">
        <v>36</v>
      </c>
      <c r="F51" s="1178"/>
      <c r="G51" s="1178"/>
      <c r="H51" s="1179"/>
      <c r="I51" s="86">
        <v>68</v>
      </c>
      <c r="J51" s="87">
        <v>61</v>
      </c>
      <c r="K51" s="87">
        <v>57</v>
      </c>
      <c r="L51" s="87">
        <v>37</v>
      </c>
      <c r="M51" s="88">
        <v>28</v>
      </c>
    </row>
    <row r="52" spans="2:13" ht="27.75" customHeight="1" x14ac:dyDescent="0.15">
      <c r="B52" s="1176"/>
      <c r="C52" s="1177"/>
      <c r="D52" s="85"/>
      <c r="E52" s="1178" t="s">
        <v>37</v>
      </c>
      <c r="F52" s="1178"/>
      <c r="G52" s="1178"/>
      <c r="H52" s="1179"/>
      <c r="I52" s="86">
        <v>10279</v>
      </c>
      <c r="J52" s="87">
        <v>10101</v>
      </c>
      <c r="K52" s="87">
        <v>10161</v>
      </c>
      <c r="L52" s="87">
        <v>10672</v>
      </c>
      <c r="M52" s="88">
        <v>10500</v>
      </c>
    </row>
    <row r="53" spans="2:13" ht="27.75" customHeight="1" thickBot="1" x14ac:dyDescent="0.2">
      <c r="B53" s="1180" t="s">
        <v>21</v>
      </c>
      <c r="C53" s="1181"/>
      <c r="D53" s="92"/>
      <c r="E53" s="1182" t="s">
        <v>38</v>
      </c>
      <c r="F53" s="1182"/>
      <c r="G53" s="1182"/>
      <c r="H53" s="1183"/>
      <c r="I53" s="93">
        <v>2172</v>
      </c>
      <c r="J53" s="94">
        <v>1856</v>
      </c>
      <c r="K53" s="94">
        <v>3530</v>
      </c>
      <c r="L53" s="94">
        <v>4317</v>
      </c>
      <c r="M53" s="95">
        <v>5777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56498</v>
      </c>
      <c r="E3" s="118"/>
      <c r="F3" s="119">
        <v>75709</v>
      </c>
      <c r="G3" s="120"/>
      <c r="H3" s="121"/>
    </row>
    <row r="4" spans="1:8" x14ac:dyDescent="0.15">
      <c r="A4" s="122"/>
      <c r="B4" s="123"/>
      <c r="C4" s="124"/>
      <c r="D4" s="125">
        <v>27827</v>
      </c>
      <c r="E4" s="126"/>
      <c r="F4" s="127">
        <v>35212</v>
      </c>
      <c r="G4" s="128"/>
      <c r="H4" s="129"/>
    </row>
    <row r="5" spans="1:8" x14ac:dyDescent="0.15">
      <c r="A5" s="110" t="s">
        <v>512</v>
      </c>
      <c r="B5" s="115"/>
      <c r="C5" s="116"/>
      <c r="D5" s="117">
        <v>56226</v>
      </c>
      <c r="E5" s="118"/>
      <c r="F5" s="119">
        <v>90961</v>
      </c>
      <c r="G5" s="120"/>
      <c r="H5" s="121"/>
    </row>
    <row r="6" spans="1:8" x14ac:dyDescent="0.15">
      <c r="A6" s="122"/>
      <c r="B6" s="123"/>
      <c r="C6" s="124"/>
      <c r="D6" s="125">
        <v>19212</v>
      </c>
      <c r="E6" s="126"/>
      <c r="F6" s="127">
        <v>37720</v>
      </c>
      <c r="G6" s="128"/>
      <c r="H6" s="129"/>
    </row>
    <row r="7" spans="1:8" x14ac:dyDescent="0.15">
      <c r="A7" s="110" t="s">
        <v>513</v>
      </c>
      <c r="B7" s="115"/>
      <c r="C7" s="116"/>
      <c r="D7" s="117">
        <v>102140</v>
      </c>
      <c r="E7" s="118"/>
      <c r="F7" s="119">
        <v>106614</v>
      </c>
      <c r="G7" s="120"/>
      <c r="H7" s="121"/>
    </row>
    <row r="8" spans="1:8" x14ac:dyDescent="0.15">
      <c r="A8" s="122"/>
      <c r="B8" s="123"/>
      <c r="C8" s="124"/>
      <c r="D8" s="125">
        <v>49487</v>
      </c>
      <c r="E8" s="126"/>
      <c r="F8" s="127">
        <v>45545</v>
      </c>
      <c r="G8" s="128"/>
      <c r="H8" s="129"/>
    </row>
    <row r="9" spans="1:8" x14ac:dyDescent="0.15">
      <c r="A9" s="110" t="s">
        <v>514</v>
      </c>
      <c r="B9" s="115"/>
      <c r="C9" s="116"/>
      <c r="D9" s="117">
        <v>67364</v>
      </c>
      <c r="E9" s="118"/>
      <c r="F9" s="119">
        <v>85459</v>
      </c>
      <c r="G9" s="120"/>
      <c r="H9" s="121"/>
    </row>
    <row r="10" spans="1:8" x14ac:dyDescent="0.15">
      <c r="A10" s="122"/>
      <c r="B10" s="123"/>
      <c r="C10" s="124"/>
      <c r="D10" s="125">
        <v>46513</v>
      </c>
      <c r="E10" s="126"/>
      <c r="F10" s="127">
        <v>44378</v>
      </c>
      <c r="G10" s="128"/>
      <c r="H10" s="129"/>
    </row>
    <row r="11" spans="1:8" x14ac:dyDescent="0.15">
      <c r="A11" s="110" t="s">
        <v>515</v>
      </c>
      <c r="B11" s="115"/>
      <c r="C11" s="116"/>
      <c r="D11" s="117">
        <v>112608</v>
      </c>
      <c r="E11" s="118"/>
      <c r="F11" s="119">
        <v>83280</v>
      </c>
      <c r="G11" s="120"/>
      <c r="H11" s="121"/>
    </row>
    <row r="12" spans="1:8" x14ac:dyDescent="0.15">
      <c r="A12" s="122"/>
      <c r="B12" s="123"/>
      <c r="C12" s="130"/>
      <c r="D12" s="125">
        <v>72603</v>
      </c>
      <c r="E12" s="126"/>
      <c r="F12" s="127">
        <v>43123</v>
      </c>
      <c r="G12" s="128"/>
      <c r="H12" s="129"/>
    </row>
    <row r="13" spans="1:8" x14ac:dyDescent="0.15">
      <c r="A13" s="110"/>
      <c r="B13" s="115"/>
      <c r="C13" s="131"/>
      <c r="D13" s="132">
        <v>78967</v>
      </c>
      <c r="E13" s="133"/>
      <c r="F13" s="134">
        <v>88405</v>
      </c>
      <c r="G13" s="135"/>
      <c r="H13" s="121"/>
    </row>
    <row r="14" spans="1:8" x14ac:dyDescent="0.15">
      <c r="A14" s="122"/>
      <c r="B14" s="123"/>
      <c r="C14" s="124"/>
      <c r="D14" s="125">
        <v>43128</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4.3600000000000003</v>
      </c>
      <c r="C19" s="136">
        <f>ROUND(VALUE(SUBSTITUTE(実質収支比率等に係る経年分析!G$48,"▲","-")),2)</f>
        <v>4.07</v>
      </c>
      <c r="D19" s="136">
        <f>ROUND(VALUE(SUBSTITUTE(実質収支比率等に係る経年分析!H$48,"▲","-")),2)</f>
        <v>4.25</v>
      </c>
      <c r="E19" s="136">
        <f>ROUND(VALUE(SUBSTITUTE(実質収支比率等に係る経年分析!I$48,"▲","-")),2)</f>
        <v>3.91</v>
      </c>
      <c r="F19" s="136">
        <f>ROUND(VALUE(SUBSTITUTE(実質収支比率等に係る経年分析!J$48,"▲","-")),2)</f>
        <v>4.28</v>
      </c>
    </row>
    <row r="20" spans="1:11" x14ac:dyDescent="0.15">
      <c r="A20" s="136" t="s">
        <v>43</v>
      </c>
      <c r="B20" s="136">
        <f>ROUND(VALUE(SUBSTITUTE(実質収支比率等に係る経年分析!F$47,"▲","-")),2)</f>
        <v>22.77</v>
      </c>
      <c r="C20" s="136">
        <f>ROUND(VALUE(SUBSTITUTE(実質収支比率等に係る経年分析!G$47,"▲","-")),2)</f>
        <v>22.69</v>
      </c>
      <c r="D20" s="136">
        <f>ROUND(VALUE(SUBSTITUTE(実質収支比率等に係る経年分析!H$47,"▲","-")),2)</f>
        <v>20.95</v>
      </c>
      <c r="E20" s="136">
        <f>ROUND(VALUE(SUBSTITUTE(実質収支比率等に係る経年分析!I$47,"▲","-")),2)</f>
        <v>20.63</v>
      </c>
      <c r="F20" s="136">
        <f>ROUND(VALUE(SUBSTITUTE(実質収支比率等に係る経年分析!J$47,"▲","-")),2)</f>
        <v>20.91</v>
      </c>
    </row>
    <row r="21" spans="1:11" x14ac:dyDescent="0.15">
      <c r="A21" s="136" t="s">
        <v>44</v>
      </c>
      <c r="B21" s="136">
        <f>IF(ISNUMBER(VALUE(SUBSTITUTE(実質収支比率等に係る経年分析!F$49,"▲","-"))),ROUND(VALUE(SUBSTITUTE(実質収支比率等に係る経年分析!F$49,"▲","-")),2),NA())</f>
        <v>0.7</v>
      </c>
      <c r="C21" s="136">
        <f>IF(ISNUMBER(VALUE(SUBSTITUTE(実質収支比率等に係る経年分析!G$49,"▲","-"))),ROUND(VALUE(SUBSTITUTE(実質収支比率等に係る経年分析!G$49,"▲","-")),2),NA())</f>
        <v>-0.27</v>
      </c>
      <c r="D21" s="136">
        <f>IF(ISNUMBER(VALUE(SUBSTITUTE(実質収支比率等に係る経年分析!H$49,"▲","-"))),ROUND(VALUE(SUBSTITUTE(実質収支比率等に係る経年分析!H$49,"▲","-")),2),NA())</f>
        <v>-2.14</v>
      </c>
      <c r="E21" s="136">
        <f>IF(ISNUMBER(VALUE(SUBSTITUTE(実質収支比率等に係る経年分析!I$49,"▲","-"))),ROUND(VALUE(SUBSTITUTE(実質収支比率等に係る経年分析!I$49,"▲","-")),2),NA())</f>
        <v>-0.22</v>
      </c>
      <c r="F21" s="136">
        <f>IF(ISNUMBER(VALUE(SUBSTITUTE(実質収支比率等に係る経年分析!J$49,"▲","-"))),ROUND(VALUE(SUBSTITUTE(実質収支比率等に係る経年分析!J$49,"▲","-")),2),NA())</f>
        <v>0.26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0.17</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x14ac:dyDescent="0.15">
      <c r="A33" s="137" t="str">
        <f>IF(連結実質赤字比率に係る赤字・黒字の構成分析!C$37="",NA(),連結実質赤字比率に係る赤字・黒字の構成分析!C$37)</f>
        <v>谷田工場団地造成・分譲事業特別会計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1.28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4.3600000000000003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4.0599999999999996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4.2699999999999996</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8.85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8.94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9.0299999999999994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8.82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8.7799999999999994</v>
      </c>
    </row>
    <row r="36" spans="1:16" x14ac:dyDescent="0.15">
      <c r="A36" s="137" t="str">
        <f>IF(連結実質赤字比率に係る赤字・黒字の構成分析!C$34="",NA(),連結実質赤字比率に係る赤字・黒字の構成分析!C$34)</f>
        <v>国民健康保険特別会計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0.65</v>
      </c>
      <c r="D36" s="137">
        <f>IF(ROUND(VALUE(SUBSTITUTE(連結実質赤字比率に係る赤字・黒字の構成分析!G$34,"▲", "-")), 2) &lt; 0, ABS(ROUND(VALUE(SUBSTITUTE(連結実質赤字比率に係る赤字・黒字の構成分析!G$34,"▲", "-")), 2)), NA())</f>
        <v>0.37</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0.73</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2.86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1.79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1114</v>
      </c>
      <c r="E42" s="138"/>
      <c r="F42" s="138"/>
      <c r="G42" s="138">
        <f>'実質公債費比率（分子）の構造'!L$52</f>
        <v>1085</v>
      </c>
      <c r="H42" s="138"/>
      <c r="I42" s="138"/>
      <c r="J42" s="138">
        <f>'実質公債費比率（分子）の構造'!M$52</f>
        <v>1058</v>
      </c>
      <c r="K42" s="138"/>
      <c r="L42" s="138"/>
      <c r="M42" s="138">
        <f>'実質公債費比率（分子）の構造'!N$52</f>
        <v>996</v>
      </c>
      <c r="N42" s="138"/>
      <c r="O42" s="138"/>
      <c r="P42" s="138">
        <f>'実質公債費比率（分子）の構造'!O$52</f>
        <v>909</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v>
      </c>
      <c r="C44" s="138"/>
      <c r="D44" s="138"/>
      <c r="E44" s="138">
        <f>'実質公債費比率（分子）の構造'!L$50</f>
        <v>3</v>
      </c>
      <c r="F44" s="138"/>
      <c r="G44" s="138"/>
      <c r="H44" s="138">
        <f>'実質公債費比率（分子）の構造'!M$50</f>
        <v>2</v>
      </c>
      <c r="I44" s="138"/>
      <c r="J44" s="138"/>
      <c r="K44" s="138">
        <f>'実質公債費比率（分子）の構造'!N$50</f>
        <v>1</v>
      </c>
      <c r="L44" s="138"/>
      <c r="M44" s="138"/>
      <c r="N44" s="138">
        <f>'実質公債費比率（分子）の構造'!O$50</f>
        <v>0</v>
      </c>
      <c r="O44" s="138"/>
      <c r="P44" s="138"/>
    </row>
    <row r="45" spans="1:16" x14ac:dyDescent="0.15">
      <c r="A45" s="138" t="s">
        <v>54</v>
      </c>
      <c r="B45" s="138">
        <f>'実質公債費比率（分子）の構造'!K$49</f>
        <v>76</v>
      </c>
      <c r="C45" s="138"/>
      <c r="D45" s="138"/>
      <c r="E45" s="138">
        <f>'実質公債費比率（分子）の構造'!L$49</f>
        <v>38</v>
      </c>
      <c r="F45" s="138"/>
      <c r="G45" s="138"/>
      <c r="H45" s="138">
        <f>'実質公債費比率（分子）の構造'!M$49</f>
        <v>9</v>
      </c>
      <c r="I45" s="138"/>
      <c r="J45" s="138"/>
      <c r="K45" s="138">
        <f>'実質公債費比率（分子）の構造'!N$49</f>
        <v>9</v>
      </c>
      <c r="L45" s="138"/>
      <c r="M45" s="138"/>
      <c r="N45" s="138">
        <f>'実質公債費比率（分子）の構造'!O$49</f>
        <v>30</v>
      </c>
      <c r="O45" s="138"/>
      <c r="P45" s="138"/>
    </row>
    <row r="46" spans="1:16" x14ac:dyDescent="0.15">
      <c r="A46" s="138" t="s">
        <v>55</v>
      </c>
      <c r="B46" s="138">
        <f>'実質公債費比率（分子）の構造'!K$48</f>
        <v>447</v>
      </c>
      <c r="C46" s="138"/>
      <c r="D46" s="138"/>
      <c r="E46" s="138">
        <f>'実質公債費比率（分子）の構造'!L$48</f>
        <v>459</v>
      </c>
      <c r="F46" s="138"/>
      <c r="G46" s="138"/>
      <c r="H46" s="138">
        <f>'実質公債費比率（分子）の構造'!M$48</f>
        <v>465</v>
      </c>
      <c r="I46" s="138"/>
      <c r="J46" s="138"/>
      <c r="K46" s="138">
        <f>'実質公債費比率（分子）の構造'!N$48</f>
        <v>484</v>
      </c>
      <c r="L46" s="138"/>
      <c r="M46" s="138"/>
      <c r="N46" s="138">
        <f>'実質公債費比率（分子）の構造'!O$48</f>
        <v>519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1204</v>
      </c>
      <c r="C49" s="138"/>
      <c r="D49" s="138"/>
      <c r="E49" s="138">
        <f>'実質公債費比率（分子）の構造'!L$45</f>
        <v>1173</v>
      </c>
      <c r="F49" s="138"/>
      <c r="G49" s="138"/>
      <c r="H49" s="138">
        <f>'実質公債費比率（分子）の構造'!M$45</f>
        <v>1050</v>
      </c>
      <c r="I49" s="138"/>
      <c r="J49" s="138"/>
      <c r="K49" s="138">
        <f>'実質公債費比率（分子）の構造'!N$45</f>
        <v>929</v>
      </c>
      <c r="L49" s="138"/>
      <c r="M49" s="138"/>
      <c r="N49" s="138">
        <f>'実質公債費比率（分子）の構造'!O$45</f>
        <v>764</v>
      </c>
      <c r="O49" s="138"/>
      <c r="P49" s="138"/>
    </row>
    <row r="50" spans="1:16" x14ac:dyDescent="0.15">
      <c r="A50" s="138" t="s">
        <v>59</v>
      </c>
      <c r="B50" s="138" t="e">
        <f>NA()</f>
        <v>#N/A</v>
      </c>
      <c r="C50" s="138">
        <f>IF(ISNUMBER('実質公債費比率（分子）の構造'!K$53),'実質公債費比率（分子）の構造'!K$53,NA())</f>
        <v>617</v>
      </c>
      <c r="D50" s="138" t="e">
        <f>NA()</f>
        <v>#N/A</v>
      </c>
      <c r="E50" s="138" t="e">
        <f>NA()</f>
        <v>#N/A</v>
      </c>
      <c r="F50" s="138">
        <f>IF(ISNUMBER('実質公債費比率（分子）の構造'!L$53),'実質公債費比率（分子）の構造'!L$53,NA())</f>
        <v>588</v>
      </c>
      <c r="G50" s="138" t="e">
        <f>NA()</f>
        <v>#N/A</v>
      </c>
      <c r="H50" s="138" t="e">
        <f>NA()</f>
        <v>#N/A</v>
      </c>
      <c r="I50" s="138">
        <f>IF(ISNUMBER('実質公債費比率（分子）の構造'!M$53),'実質公債費比率（分子）の構造'!M$53,NA())</f>
        <v>468</v>
      </c>
      <c r="J50" s="138" t="e">
        <f>NA()</f>
        <v>#N/A</v>
      </c>
      <c r="K50" s="138" t="e">
        <f>NA()</f>
        <v>#N/A</v>
      </c>
      <c r="L50" s="138">
        <f>IF(ISNUMBER('実質公債費比率（分子）の構造'!N$53),'実質公債費比率（分子）の構造'!N$53,NA())</f>
        <v>427</v>
      </c>
      <c r="M50" s="138" t="e">
        <f>NA()</f>
        <v>#N/A</v>
      </c>
      <c r="N50" s="138" t="e">
        <f>NA()</f>
        <v>#N/A</v>
      </c>
      <c r="O50" s="138">
        <f>IF(ISNUMBER('実質公債費比率（分子）の構造'!O$53),'実質公債費比率（分子）の構造'!O$53,NA())</f>
        <v>404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10279</v>
      </c>
      <c r="E56" s="137"/>
      <c r="F56" s="137"/>
      <c r="G56" s="137">
        <f>'将来負担比率（分子）の構造'!J$52</f>
        <v>10101</v>
      </c>
      <c r="H56" s="137"/>
      <c r="I56" s="137"/>
      <c r="J56" s="137">
        <f>'将来負担比率（分子）の構造'!K$52</f>
        <v>10161</v>
      </c>
      <c r="K56" s="137"/>
      <c r="L56" s="137"/>
      <c r="M56" s="137">
        <f>'将来負担比率（分子）の構造'!L$52</f>
        <v>10672</v>
      </c>
      <c r="N56" s="137"/>
      <c r="O56" s="137"/>
      <c r="P56" s="137">
        <f>'将来負担比率（分子）の構造'!M$52</f>
        <v>10500</v>
      </c>
    </row>
    <row r="57" spans="1:16" x14ac:dyDescent="0.15">
      <c r="A57" s="137" t="s">
        <v>36</v>
      </c>
      <c r="B57" s="137"/>
      <c r="C57" s="137"/>
      <c r="D57" s="137">
        <f>'将来負担比率（分子）の構造'!I$51</f>
        <v>68</v>
      </c>
      <c r="E57" s="137"/>
      <c r="F57" s="137"/>
      <c r="G57" s="137">
        <f>'将来負担比率（分子）の構造'!J$51</f>
        <v>61</v>
      </c>
      <c r="H57" s="137"/>
      <c r="I57" s="137"/>
      <c r="J57" s="137">
        <f>'将来負担比率（分子）の構造'!K$51</f>
        <v>57</v>
      </c>
      <c r="K57" s="137"/>
      <c r="L57" s="137"/>
      <c r="M57" s="137">
        <f>'将来負担比率（分子）の構造'!L$51</f>
        <v>37</v>
      </c>
      <c r="N57" s="137"/>
      <c r="O57" s="137"/>
      <c r="P57" s="137">
        <f>'将来負担比率（分子）の構造'!M$51</f>
        <v>28</v>
      </c>
    </row>
    <row r="58" spans="1:16" x14ac:dyDescent="0.15">
      <c r="A58" s="137" t="s">
        <v>35</v>
      </c>
      <c r="B58" s="137"/>
      <c r="C58" s="137"/>
      <c r="D58" s="137">
        <f>'将来負担比率（分子）の構造'!I$50</f>
        <v>4091</v>
      </c>
      <c r="E58" s="137"/>
      <c r="F58" s="137"/>
      <c r="G58" s="137">
        <f>'将来負担比率（分子）の構造'!J$50</f>
        <v>4098</v>
      </c>
      <c r="H58" s="137"/>
      <c r="I58" s="137"/>
      <c r="J58" s="137">
        <f>'将来負担比率（分子）の構造'!K$50</f>
        <v>3492</v>
      </c>
      <c r="K58" s="137"/>
      <c r="L58" s="137"/>
      <c r="M58" s="137">
        <f>'将来負担比率（分子）の構造'!L$50</f>
        <v>3230</v>
      </c>
      <c r="N58" s="137"/>
      <c r="O58" s="137"/>
      <c r="P58" s="137">
        <f>'将来負担比率（分子）の構造'!M$50</f>
        <v>3252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2275</v>
      </c>
      <c r="C62" s="137"/>
      <c r="D62" s="137"/>
      <c r="E62" s="137">
        <f>'将来負担比率（分子）の構造'!J$45</f>
        <v>2005</v>
      </c>
      <c r="F62" s="137"/>
      <c r="G62" s="137"/>
      <c r="H62" s="137">
        <f>'将来負担比率（分子）の構造'!K$45</f>
        <v>1959</v>
      </c>
      <c r="I62" s="137"/>
      <c r="J62" s="137"/>
      <c r="K62" s="137">
        <f>'将来負担比率（分子）の構造'!L$45</f>
        <v>1933</v>
      </c>
      <c r="L62" s="137"/>
      <c r="M62" s="137"/>
      <c r="N62" s="137">
        <f>'将来負担比率（分子）の構造'!M$45</f>
        <v>1926</v>
      </c>
      <c r="O62" s="137"/>
      <c r="P62" s="137"/>
    </row>
    <row r="63" spans="1:16" x14ac:dyDescent="0.15">
      <c r="A63" s="137" t="s">
        <v>28</v>
      </c>
      <c r="B63" s="137">
        <f>'将来負担比率（分子）の構造'!I$44</f>
        <v>141</v>
      </c>
      <c r="C63" s="137"/>
      <c r="D63" s="137"/>
      <c r="E63" s="137">
        <f>'将来負担比率（分子）の構造'!J$44</f>
        <v>287</v>
      </c>
      <c r="F63" s="137"/>
      <c r="G63" s="137"/>
      <c r="H63" s="137">
        <f>'将来負担比率（分子）の構造'!K$44</f>
        <v>1072</v>
      </c>
      <c r="I63" s="137"/>
      <c r="J63" s="137"/>
      <c r="K63" s="137">
        <f>'将来負担比率（分子）の構造'!L$44</f>
        <v>1704</v>
      </c>
      <c r="L63" s="137"/>
      <c r="M63" s="137"/>
      <c r="N63" s="137">
        <f>'将来負担比率（分子）の構造'!M$44</f>
        <v>1693</v>
      </c>
      <c r="O63" s="137"/>
      <c r="P63" s="137"/>
    </row>
    <row r="64" spans="1:16" x14ac:dyDescent="0.15">
      <c r="A64" s="137" t="s">
        <v>27</v>
      </c>
      <c r="B64" s="137">
        <f>'将来負担比率（分子）の構造'!I$43</f>
        <v>5682</v>
      </c>
      <c r="C64" s="137"/>
      <c r="D64" s="137"/>
      <c r="E64" s="137">
        <f>'将来負担比率（分子）の構造'!J$43</f>
        <v>5566</v>
      </c>
      <c r="F64" s="137"/>
      <c r="G64" s="137"/>
      <c r="H64" s="137">
        <f>'将来負担比率（分子）の構造'!K$43</f>
        <v>5379</v>
      </c>
      <c r="I64" s="137"/>
      <c r="J64" s="137"/>
      <c r="K64" s="137">
        <f>'将来負担比率（分子）の構造'!L$43</f>
        <v>5257</v>
      </c>
      <c r="L64" s="137"/>
      <c r="M64" s="137"/>
      <c r="N64" s="137">
        <f>'将来負担比率（分子）の構造'!M$43</f>
        <v>5450</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8513</v>
      </c>
      <c r="C66" s="137"/>
      <c r="D66" s="137"/>
      <c r="E66" s="137">
        <f>'将来負担比率（分子）の構造'!J$41</f>
        <v>8259</v>
      </c>
      <c r="F66" s="137"/>
      <c r="G66" s="137"/>
      <c r="H66" s="137">
        <f>'将来負担比率（分子）の構造'!K$41</f>
        <v>8829</v>
      </c>
      <c r="I66" s="137"/>
      <c r="J66" s="137"/>
      <c r="K66" s="137">
        <f>'将来負担比率（分子）の構造'!L$41</f>
        <v>9363</v>
      </c>
      <c r="L66" s="137"/>
      <c r="M66" s="137"/>
      <c r="N66" s="137">
        <f>'将来負担比率（分子）の構造'!M$41</f>
        <v>10487</v>
      </c>
      <c r="O66" s="137"/>
      <c r="P66" s="137"/>
    </row>
    <row r="67" spans="1:16" x14ac:dyDescent="0.15">
      <c r="A67" s="137" t="s">
        <v>63</v>
      </c>
      <c r="B67" s="137" t="e">
        <f>NA()</f>
        <v>#N/A</v>
      </c>
      <c r="C67" s="137">
        <f>IF(ISNUMBER('将来負担比率（分子）の構造'!I$53), IF('将来負担比率（分子）の構造'!I$53 &lt; 0, 0, '将来負担比率（分子）の構造'!I$53), NA())</f>
        <v>2172</v>
      </c>
      <c r="D67" s="137" t="e">
        <f>NA()</f>
        <v>#N/A</v>
      </c>
      <c r="E67" s="137" t="e">
        <f>NA()</f>
        <v>#N/A</v>
      </c>
      <c r="F67" s="137">
        <f>IF(ISNUMBER('将来負担比率（分子）の構造'!J$53), IF('将来負担比率（分子）の構造'!J$53 &lt; 0, 0, '将来負担比率（分子）の構造'!J$53), NA())</f>
        <v>1856</v>
      </c>
      <c r="G67" s="137" t="e">
        <f>NA()</f>
        <v>#N/A</v>
      </c>
      <c r="H67" s="137" t="e">
        <f>NA()</f>
        <v>#N/A</v>
      </c>
      <c r="I67" s="137">
        <f>IF(ISNUMBER('将来負担比率（分子）の構造'!K$53), IF('将来負担比率（分子）の構造'!K$53 &lt; 0, 0, '将来負担比率（分子）の構造'!K$53), NA())</f>
        <v>3530</v>
      </c>
      <c r="J67" s="137" t="e">
        <f>NA()</f>
        <v>#N/A</v>
      </c>
      <c r="K67" s="137" t="e">
        <f>NA()</f>
        <v>#N/A</v>
      </c>
      <c r="L67" s="137">
        <f>IF(ISNUMBER('将来負担比率（分子）の構造'!L$53), IF('将来負担比率（分子）の構造'!L$53 &lt; 0, 0, '将来負担比率（分子）の構造'!L$53), NA())</f>
        <v>4317</v>
      </c>
      <c r="M67" s="137" t="e">
        <f>NA()</f>
        <v>#N/A</v>
      </c>
      <c r="N67" s="137" t="e">
        <f>NA()</f>
        <v>#N/A</v>
      </c>
      <c r="O67" s="137">
        <f>IF(ISNUMBER('将来負担比率（分子）の構造'!M$53), IF('将来負担比率（分子）の構造'!M$53 &lt; 0, 0, '将来負担比率（分子）の構造'!M$53), NA())</f>
        <v>5777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2018-03-29T00:51:11Z</cp:lastPrinted>
  <dcterms:created xsi:type="dcterms:W3CDTF">2018-01-24T06:23:23Z</dcterms:created>
  <dcterms:modified xsi:type="dcterms:W3CDTF">2018-03-29T01:29:12Z</dcterms:modified>
  <cp:category/>
</cp:coreProperties>
</file>